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3185" tabRatio="899" activeTab="3"/>
  </bookViews>
  <sheets>
    <sheet name="Приложение №2" sheetId="1" r:id="rId1"/>
    <sheet name="Приложение № 4" sheetId="2" r:id="rId2"/>
    <sheet name="Приложение №3" sheetId="3" r:id="rId3"/>
    <sheet name="приложение № 5" sheetId="4" r:id="rId4"/>
  </sheets>
  <definedNames>
    <definedName name="_xlnm.Print_Area" localSheetId="1">'Приложение № 4'!$A$5:$D$70</definedName>
  </definedNames>
  <calcPr fullCalcOnLoad="1"/>
</workbook>
</file>

<file path=xl/sharedStrings.xml><?xml version="1.0" encoding="utf-8"?>
<sst xmlns="http://schemas.openxmlformats.org/spreadsheetml/2006/main" count="878" uniqueCount="219">
  <si>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</si>
  <si>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</si>
  <si>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</si>
  <si>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</si>
  <si>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</si>
  <si>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</si>
  <si>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</si>
  <si>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</si>
  <si>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</si>
  <si>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</si>
  <si>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</si>
  <si>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</si>
  <si>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</si>
  <si>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</si>
  <si>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</si>
  <si>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</si>
  <si>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</si>
  <si>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 вопросы  в области  национальной  экономики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</si>
  <si>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</si>
  <si>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</si>
  <si>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</si>
  <si>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</si>
  <si>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</si>
  <si>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</si>
  <si>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</si>
  <si>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</si>
  <si>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</si>
  <si>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</si>
  <si>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</si>
  <si>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</si>
  <si>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</si>
  <si>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</si>
  <si>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</si>
  <si>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</si>
  <si>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</si>
  <si>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</si>
  <si>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</si>
  <si>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</si>
  <si>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</si>
  <si>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</si>
  <si>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</si>
  <si>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</si>
  <si>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</si>
  <si>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</si>
  <si>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</si>
  <si>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</si>
  <si>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</si>
  <si>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</si>
  <si>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</si>
  <si>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Изме
нения
(тыс.
руб)</t>
  </si>
  <si>
    <t>Сумма на год  (тыс. рублей)</t>
  </si>
  <si>
    <t>к  решению Совета депутатов</t>
  </si>
  <si>
    <t xml:space="preserve">к  решению Совета депутатов </t>
  </si>
  <si>
    <t>Связь и информатика</t>
  </si>
  <si>
    <t>Физическая 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</si>
  <si>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</si>
  <si>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Национальная  безопасность  и правоохранительная  деятельность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</si>
  <si>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</si>
  <si>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</si>
  <si>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</si>
  <si>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</si>
  <si>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</si>
  <si>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</si>
  <si>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поселения  Приобье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</si>
  <si>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</si>
  <si>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</si>
  <si>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</si>
  <si>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</si>
  <si>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</si>
  <si>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</si>
  <si>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Мобилизационная и вневойсковая подготовка</t>
  </si>
  <si>
    <t>Итого</t>
  </si>
  <si>
    <t xml:space="preserve">Сумма на год  </t>
  </si>
  <si>
    <t>(тыс. руб.)</t>
  </si>
  <si>
    <t>к решению Совета депутатов</t>
  </si>
  <si>
    <t>Муниципальные программы</t>
  </si>
  <si>
    <t xml:space="preserve">    классификации расходов бюджета    городского поселения Приобье </t>
  </si>
  <si>
    <t>Дорожное хозяйство (дорожные фонды)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</si>
  <si>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</si>
  <si>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</si>
  <si>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</si>
  <si>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</si>
  <si>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</si>
  <si>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Связь   и  информатика</t>
  </si>
  <si>
    <t xml:space="preserve">Ведомственная структура расходов бюджета городского поселения Приобье </t>
  </si>
  <si>
    <t xml:space="preserve">            Распределение бюджетных ассигнований по целевым статьям</t>
  </si>
  <si>
    <t>Реализация мероприятий</t>
  </si>
  <si>
    <t xml:space="preserve">Глава  муниципального  образования </t>
  </si>
  <si>
    <t xml:space="preserve">Заместители главы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</si>
  <si>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</si>
  <si>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</si>
  <si>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Мероприятия в области культуры и кинематографии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</si>
  <si>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</si>
  <si>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</si>
  <si>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</si>
  <si>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</si>
  <si>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</si>
  <si>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</t>
  </si>
  <si>
    <t xml:space="preserve">Резервные фонды администрации поселения </t>
  </si>
  <si>
    <t>Приложение № 5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</si>
  <si>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</si>
  <si>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</si>
  <si>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Реализация мероприятий в рамках непрограммного направления деятельности</t>
  </si>
  <si>
    <t>Мобилизацонная и вневойсковая подготовка</t>
  </si>
  <si>
    <t>0503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</si>
  <si>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</si>
  <si>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</si>
  <si>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Расходы на реализацию мероприятий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</si>
  <si>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</si>
  <si>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2570000000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</si>
  <si>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</si>
  <si>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2570100000</t>
  </si>
  <si>
    <t>2570199990</t>
  </si>
  <si>
    <t>0501</t>
  </si>
  <si>
    <t xml:space="preserve">Культура, кинематография </t>
  </si>
  <si>
    <t xml:space="preserve">Культура,  кинематография </t>
  </si>
  <si>
    <t>Закупка товаров, работ и услуг для обеспечения государственных (муниципальных) нужд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</si>
  <si>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</si>
  <si>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</si>
  <si>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0113</t>
  </si>
  <si>
    <t xml:space="preserve">Распределение бюджетных ассигнований  по разделам и подразделам классификации расходов бюджета городского  поселения Приобье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</si>
  <si>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</si>
  <si>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</si>
  <si>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</si>
  <si>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</si>
  <si>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</si>
  <si>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0410</t>
  </si>
  <si>
    <t>тыс. руб.</t>
  </si>
  <si>
    <t>Общеэкономические вопросы</t>
  </si>
  <si>
    <t>Расходы на проведение работ по технической паспортизации муниципального имущества</t>
  </si>
  <si>
    <t>4000000000</t>
  </si>
  <si>
    <t>4030000000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</si>
  <si>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</si>
  <si>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</si>
  <si>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Расходы на создание условий для деятельности народных дружин</t>
  </si>
  <si>
    <t xml:space="preserve"> Реализация  мероприятий по содействию трудоустройству гражлдан</t>
  </si>
  <si>
    <t>Расходы на межевание земельных участков</t>
  </si>
  <si>
    <t>Расходы на развитие сферы культуры в муниципальных образованиях автономного округа</t>
  </si>
  <si>
    <t>0102</t>
  </si>
  <si>
    <t>0408</t>
  </si>
  <si>
    <t>0412</t>
  </si>
  <si>
    <t>0203</t>
  </si>
  <si>
    <t>Непрограммное направление деятельности "Исполнение  отдельных расходных обязательств Октябрьского района"</t>
  </si>
  <si>
    <t>0401</t>
  </si>
  <si>
    <t>4010000000</t>
  </si>
  <si>
    <t>4010059300</t>
  </si>
  <si>
    <t>40100D9300</t>
  </si>
  <si>
    <t>ЗАГС</t>
  </si>
  <si>
    <t>Исполнение судебных актов</t>
  </si>
  <si>
    <t>Межбюджетные трансферты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</si>
  <si>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</si>
  <si>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</si>
  <si>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Основное мероприятие "Мероприятия, направленные на профилактику правонарушений в сфере общественного порядка"</t>
  </si>
  <si>
    <t>0110000000</t>
  </si>
  <si>
    <t>0110082300</t>
  </si>
  <si>
    <t>01100S2300</t>
  </si>
  <si>
    <t>2560199990</t>
  </si>
  <si>
    <t>2560000000</t>
  </si>
  <si>
    <t>Другие вопросы в области культуры, кинематографии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</si>
  <si>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</si>
  <si>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</si>
  <si>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0113 -</t>
  </si>
  <si>
    <t>0310</t>
  </si>
  <si>
    <t>2560189111</t>
  </si>
  <si>
    <t>Приложение № 3</t>
  </si>
  <si>
    <t xml:space="preserve">                                                                                                                                          Приложение  № 7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</si>
  <si>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</si>
  <si>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направлениям деятельности, группам и подгруппам видов расходов</t>
  </si>
  <si>
    <t xml:space="preserve">муниципальных программ и непрограммным 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</si>
  <si>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</si>
  <si>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РФ на государственную регистрацию актов гражданского состояния</t>
  </si>
  <si>
    <t>Расходы на проведение организационных и культурно-просветительских мероприятий с ветеранами Октябрьского района</t>
  </si>
  <si>
    <t>Осуществление переданных полномочий РФ на государственную регистрацию актов гражданского состояния  за счет средств бюджета Ханты-Мансийского автономного округа-Югры</t>
  </si>
  <si>
    <t>Иные межбюджетные трансферты</t>
  </si>
  <si>
    <t>классификации бюджета городского поселения Приобье на 2023 год</t>
  </si>
  <si>
    <t xml:space="preserve">Мероприятия по  улучшению условий и охраны труда, развитию социального партнерства и содействию занятости населения </t>
  </si>
  <si>
    <t>Капитальный ремонт и ремонт автомобильных дорог общего пользования местного значения</t>
  </si>
  <si>
    <t>Расходы на капитальный ремонт жилого фонда</t>
  </si>
  <si>
    <t>Расходы на обработку контейнерных площадок и контейнеров</t>
  </si>
  <si>
    <t>Реализация мероприятий  по содержанию площадок временного накопления отходов</t>
  </si>
  <si>
    <t>Охрана окружающей среды</t>
  </si>
  <si>
    <t>Другие вопросы в области охраны окружающей среды</t>
  </si>
  <si>
    <t>Расходы на создание площадок временного накопления твердых коммунальных отходов</t>
  </si>
  <si>
    <t xml:space="preserve">                                      на 2023 год                                              тыс. руб.</t>
  </si>
  <si>
    <t>0605</t>
  </si>
  <si>
    <t>на 2023 год</t>
  </si>
  <si>
    <t xml:space="preserve"> направлениям деятельности, группам и подгруппам видов расходов </t>
  </si>
  <si>
    <t>Проведение выборов, повышение правовой культуры избирателей</t>
  </si>
  <si>
    <t>Специальные расходы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</si>
  <si>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</si>
  <si>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0107</t>
  </si>
  <si>
    <t>Муниципальная программа "Профилактика правонарушений в сфере общественного порядка в городском поселении Приобье на 2023-2025 годы"</t>
  </si>
  <si>
    <t xml:space="preserve">Распределение бюджетных ассигнований по разделам, подразделам, целевым статьям                                                            </t>
  </si>
  <si>
    <t xml:space="preserve"> муниципальных программ и непрограммным </t>
  </si>
  <si>
    <t xml:space="preserve">                             Приложение № 9</t>
  </si>
  <si>
    <t xml:space="preserve">  от "_27___"__декабря___  2022 года №_78__ </t>
  </si>
  <si>
    <t xml:space="preserve">от " _27__  "_декабря___2022 года № _78___ </t>
  </si>
  <si>
    <t xml:space="preserve">    от " _27___"_декабря___  2022года №_78___</t>
  </si>
  <si>
    <t>0104</t>
  </si>
  <si>
    <t>Расходы на организацию мероприятий при осуществлении деятельности по обращению с животными без владельцев</t>
  </si>
  <si>
    <t>Расходы на проведение организационных и культурно-просветительских мероприятий  с ветеранами  Октябрьского района</t>
  </si>
  <si>
    <t>Расходы на обследование технического состояния объектов с целью признания их аварийными</t>
  </si>
  <si>
    <t>Расходы на снос объектов признанных аварийными</t>
  </si>
  <si>
    <t>Уплата налогов, сборов и иных платежей</t>
  </si>
  <si>
    <t>40700S2520</t>
  </si>
  <si>
    <t>Расходы за счет средств резервного фонда Правительства Тюменской области</t>
  </si>
  <si>
    <t>Субсидии бюджетным учреждениям на иные цели</t>
  </si>
  <si>
    <t>Сельское хозяйство и рыболовство</t>
  </si>
  <si>
    <t>4030089051</t>
  </si>
  <si>
    <t>0804</t>
  </si>
  <si>
    <t xml:space="preserve">                                                                                                                                          Приложение  № 4</t>
  </si>
  <si>
    <t xml:space="preserve">                             Приложение № 5</t>
  </si>
  <si>
    <t>Расходы на ликвидацию мест несанкционированного размещения отходов</t>
  </si>
  <si>
    <t xml:space="preserve">                                                                 Приложение № 2</t>
  </si>
  <si>
    <t xml:space="preserve">                                     от " _27__" _декабря___ 2022 года №_78___ </t>
  </si>
  <si>
    <t xml:space="preserve">                                     от _05___сентября____ 2023 года №_40___ </t>
  </si>
  <si>
    <t xml:space="preserve">  от  _05___ сентября__  2023 года №40__ </t>
  </si>
  <si>
    <t xml:space="preserve">от _05_сентября_2023 года № _40___ </t>
  </si>
  <si>
    <t xml:space="preserve">    от _05___сентября___  2023 года №_40__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</si>
</sst>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  <numFmt numFmtId="193" formatCode="000\.00\.00;;&quot;&quot;"/>
    <numFmt numFmtId="194" formatCode="0000000000"/>
  </numFmts>
  <fonts count="6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8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 Cyr"/>
      <family val="0"/>
    </font>
    <font>
      <b/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4" fillId="0" borderId="0" xfId="54" applyNumberFormat="1" applyFont="1" applyFill="1" applyBorder="1" applyAlignment="1" applyProtection="1">
      <alignment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8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74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Fill="1">
      <alignment/>
      <protection/>
    </xf>
    <xf numFmtId="176" fontId="4" fillId="33" borderId="10" xfId="56" applyNumberFormat="1" applyFont="1" applyFill="1" applyBorder="1" applyAlignment="1" applyProtection="1">
      <alignment wrapText="1"/>
      <protection hidden="1"/>
    </xf>
    <xf numFmtId="0" fontId="4" fillId="33" borderId="10" xfId="56" applyFont="1" applyFill="1" applyBorder="1">
      <alignment/>
      <protection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3" borderId="10" xfId="56" applyNumberFormat="1" applyFont="1" applyFill="1" applyBorder="1" applyAlignment="1" applyProtection="1">
      <alignment/>
      <protection hidden="1"/>
    </xf>
    <xf numFmtId="175" fontId="1" fillId="0" borderId="0" xfId="54" applyNumberFormat="1" applyFont="1">
      <alignment/>
      <protection/>
    </xf>
    <xf numFmtId="3" fontId="1" fillId="0" borderId="10" xfId="56" applyNumberFormat="1" applyFont="1" applyBorder="1">
      <alignment/>
      <protection/>
    </xf>
    <xf numFmtId="3" fontId="4" fillId="0" borderId="10" xfId="56" applyNumberFormat="1" applyFont="1" applyFill="1" applyBorder="1" applyAlignment="1" applyProtection="1">
      <alignment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7" fontId="4" fillId="0" borderId="10" xfId="56" applyNumberFormat="1" applyFont="1" applyFill="1" applyBorder="1" applyAlignment="1" applyProtection="1">
      <alignment/>
      <protection hidden="1"/>
    </xf>
    <xf numFmtId="176" fontId="4" fillId="0" borderId="10" xfId="56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" fillId="0" borderId="0" xfId="54" applyFont="1" applyFill="1">
      <alignment/>
      <protection/>
    </xf>
    <xf numFmtId="3" fontId="1" fillId="0" borderId="11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/>
      <protection hidden="1"/>
    </xf>
    <xf numFmtId="0" fontId="1" fillId="0" borderId="11" xfId="54" applyFont="1" applyBorder="1" applyAlignment="1">
      <alignment/>
      <protection/>
    </xf>
    <xf numFmtId="0" fontId="12" fillId="0" borderId="10" xfId="54" applyNumberFormat="1" applyFont="1" applyFill="1" applyBorder="1" applyAlignment="1" applyProtection="1">
      <alignment wrapText="1"/>
      <protection hidden="1"/>
    </xf>
    <xf numFmtId="0" fontId="5" fillId="0" borderId="0" xfId="56" applyFont="1" applyAlignment="1">
      <alignment wrapText="1"/>
      <protection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4" fillId="0" borderId="12" xfId="56" applyNumberFormat="1" applyFont="1" applyFill="1" applyBorder="1" applyAlignment="1" applyProtection="1">
      <alignment horizontal="center" vertical="center"/>
      <protection hidden="1"/>
    </xf>
    <xf numFmtId="0" fontId="4" fillId="0" borderId="13" xfId="56" applyNumberFormat="1" applyFont="1" applyFill="1" applyBorder="1" applyAlignment="1" applyProtection="1">
      <alignment horizontal="center" vertical="center"/>
      <protection hidden="1"/>
    </xf>
    <xf numFmtId="0" fontId="4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15" fillId="0" borderId="10" xfId="0" applyFon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75" fontId="15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14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" fillId="0" borderId="15" xfId="56" applyNumberFormat="1" applyFont="1" applyFill="1" applyBorder="1" applyAlignment="1" applyProtection="1">
      <alignment horizontal="center" vertical="center"/>
      <protection hidden="1"/>
    </xf>
    <xf numFmtId="0" fontId="1" fillId="0" borderId="16" xfId="56" applyNumberFormat="1" applyFont="1" applyFill="1" applyBorder="1" applyAlignment="1" applyProtection="1">
      <alignment horizontal="center" vertical="center"/>
      <protection hidden="1"/>
    </xf>
    <xf numFmtId="0" fontId="12" fillId="0" borderId="10" xfId="56" applyNumberFormat="1" applyFont="1" applyFill="1" applyBorder="1" applyAlignment="1" applyProtection="1">
      <alignment wrapText="1"/>
      <protection hidden="1"/>
    </xf>
    <xf numFmtId="0" fontId="4" fillId="33" borderId="10" xfId="56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left"/>
    </xf>
    <xf numFmtId="0" fontId="1" fillId="0" borderId="17" xfId="56" applyNumberFormat="1" applyFont="1" applyFill="1" applyBorder="1" applyAlignment="1" applyProtection="1">
      <alignment horizontal="center" vertical="center"/>
      <protection hidden="1"/>
    </xf>
    <xf numFmtId="176" fontId="4" fillId="33" borderId="17" xfId="56" applyNumberFormat="1" applyFont="1" applyFill="1" applyBorder="1" applyAlignment="1" applyProtection="1">
      <alignment wrapText="1"/>
      <protection hidden="1"/>
    </xf>
    <xf numFmtId="176" fontId="1" fillId="0" borderId="17" xfId="56" applyNumberFormat="1" applyFont="1" applyFill="1" applyBorder="1" applyAlignment="1" applyProtection="1">
      <alignment wrapText="1"/>
      <protection hidden="1"/>
    </xf>
    <xf numFmtId="177" fontId="1" fillId="0" borderId="17" xfId="56" applyNumberFormat="1" applyFont="1" applyFill="1" applyBorder="1" applyAlignment="1" applyProtection="1">
      <alignment/>
      <protection hidden="1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181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3" fontId="1" fillId="0" borderId="10" xfId="56" applyNumberFormat="1" applyFont="1" applyFill="1" applyBorder="1">
      <alignment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0" fillId="0" borderId="0" xfId="0" applyNumberForma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12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19" fillId="0" borderId="10" xfId="54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Border="1">
      <alignment/>
      <protection/>
    </xf>
    <xf numFmtId="49" fontId="12" fillId="0" borderId="18" xfId="0" applyNumberFormat="1" applyFont="1" applyBorder="1" applyAlignment="1">
      <alignment horizontal="right"/>
    </xf>
    <xf numFmtId="181" fontId="12" fillId="0" borderId="18" xfId="53" applyNumberFormat="1" applyFont="1" applyFill="1" applyBorder="1" applyAlignment="1" applyProtection="1">
      <alignment horizontal="left" vertical="center" wrapText="1"/>
      <protection hidden="1"/>
    </xf>
    <xf numFmtId="181" fontId="1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>
      <alignment/>
    </xf>
    <xf numFmtId="174" fontId="12" fillId="0" borderId="10" xfId="56" applyNumberFormat="1" applyFont="1" applyFill="1" applyBorder="1" applyAlignment="1" applyProtection="1">
      <alignment wrapText="1"/>
      <protection hidden="1"/>
    </xf>
    <xf numFmtId="0" fontId="12" fillId="0" borderId="10" xfId="0" applyFont="1" applyBorder="1" applyAlignment="1">
      <alignment horizontal="justify" vertical="center"/>
    </xf>
    <xf numFmtId="175" fontId="12" fillId="0" borderId="10" xfId="56" applyNumberFormat="1" applyFont="1" applyFill="1" applyBorder="1" applyAlignment="1" applyProtection="1">
      <alignment/>
      <protection hidden="1"/>
    </xf>
    <xf numFmtId="0" fontId="18" fillId="0" borderId="10" xfId="0" applyFont="1" applyBorder="1" applyAlignment="1">
      <alignment/>
    </xf>
    <xf numFmtId="175" fontId="18" fillId="0" borderId="10" xfId="56" applyNumberFormat="1" applyFont="1" applyFill="1" applyBorder="1" applyAlignment="1" applyProtection="1">
      <alignment/>
      <protection hidden="1"/>
    </xf>
    <xf numFmtId="175" fontId="18" fillId="0" borderId="10" xfId="0" applyNumberFormat="1" applyFont="1" applyBorder="1" applyAlignment="1">
      <alignment/>
    </xf>
    <xf numFmtId="0" fontId="20" fillId="0" borderId="0" xfId="56" applyNumberFormat="1" applyFont="1" applyFill="1" applyAlignment="1" applyProtection="1">
      <alignment horizontal="center" wrapText="1"/>
      <protection hidden="1"/>
    </xf>
    <xf numFmtId="0" fontId="18" fillId="0" borderId="10" xfId="56" applyNumberFormat="1" applyFont="1" applyFill="1" applyBorder="1" applyAlignment="1" applyProtection="1">
      <alignment wrapText="1"/>
      <protection hidden="1"/>
    </xf>
    <xf numFmtId="174" fontId="18" fillId="0" borderId="10" xfId="56" applyNumberFormat="1" applyFont="1" applyFill="1" applyBorder="1" applyAlignment="1" applyProtection="1">
      <alignment wrapText="1"/>
      <protection hidden="1"/>
    </xf>
    <xf numFmtId="174" fontId="18" fillId="0" borderId="10" xfId="56" applyNumberFormat="1" applyFont="1" applyFill="1" applyBorder="1" applyAlignment="1" applyProtection="1">
      <alignment/>
      <protection hidden="1"/>
    </xf>
    <xf numFmtId="177" fontId="18" fillId="0" borderId="10" xfId="56" applyNumberFormat="1" applyFont="1" applyFill="1" applyBorder="1" applyAlignment="1" applyProtection="1">
      <alignment/>
      <protection hidden="1"/>
    </xf>
    <xf numFmtId="176" fontId="18" fillId="0" borderId="10" xfId="56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/>
      <protection hidden="1"/>
    </xf>
    <xf numFmtId="177" fontId="12" fillId="0" borderId="10" xfId="56" applyNumberFormat="1" applyFont="1" applyFill="1" applyBorder="1" applyAlignment="1" applyProtection="1">
      <alignment/>
      <protection hidden="1"/>
    </xf>
    <xf numFmtId="176" fontId="12" fillId="0" borderId="10" xfId="56" applyNumberFormat="1" applyFont="1" applyFill="1" applyBorder="1" applyAlignment="1" applyProtection="1">
      <alignment wrapText="1"/>
      <protection hidden="1"/>
    </xf>
    <xf numFmtId="176" fontId="12" fillId="0" borderId="10" xfId="56" applyNumberFormat="1" applyFont="1" applyFill="1" applyBorder="1" applyAlignment="1" applyProtection="1">
      <alignment horizontal="right" wrapText="1"/>
      <protection hidden="1"/>
    </xf>
    <xf numFmtId="49" fontId="12" fillId="0" borderId="10" xfId="56" applyNumberFormat="1" applyFont="1" applyFill="1" applyBorder="1" applyAlignment="1" applyProtection="1">
      <alignment horizontal="right"/>
      <protection hidden="1"/>
    </xf>
    <xf numFmtId="0" fontId="18" fillId="0" borderId="10" xfId="54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 horizontal="right" wrapText="1"/>
      <protection hidden="1"/>
    </xf>
    <xf numFmtId="174" fontId="12" fillId="0" borderId="10" xfId="56" applyNumberFormat="1" applyFont="1" applyFill="1" applyBorder="1" applyAlignment="1" applyProtection="1">
      <alignment horizontal="right"/>
      <protection hidden="1"/>
    </xf>
    <xf numFmtId="49" fontId="18" fillId="0" borderId="10" xfId="56" applyNumberFormat="1" applyFont="1" applyFill="1" applyBorder="1" applyAlignment="1" applyProtection="1">
      <alignment horizontal="right" wrapText="1"/>
      <protection hidden="1"/>
    </xf>
    <xf numFmtId="0" fontId="19" fillId="0" borderId="0" xfId="0" applyFont="1" applyAlignment="1">
      <alignment/>
    </xf>
    <xf numFmtId="176" fontId="12" fillId="0" borderId="16" xfId="56" applyNumberFormat="1" applyFont="1" applyFill="1" applyBorder="1" applyAlignment="1" applyProtection="1">
      <alignment wrapText="1"/>
      <protection hidden="1"/>
    </xf>
    <xf numFmtId="175" fontId="12" fillId="0" borderId="16" xfId="56" applyNumberFormat="1" applyFont="1" applyFill="1" applyBorder="1" applyAlignment="1" applyProtection="1">
      <alignment/>
      <protection hidden="1"/>
    </xf>
    <xf numFmtId="174" fontId="12" fillId="0" borderId="18" xfId="56" applyNumberFormat="1" applyFont="1" applyFill="1" applyBorder="1" applyAlignment="1" applyProtection="1">
      <alignment wrapText="1"/>
      <protection hidden="1"/>
    </xf>
    <xf numFmtId="174" fontId="12" fillId="0" borderId="18" xfId="56" applyNumberFormat="1" applyFont="1" applyFill="1" applyBorder="1" applyAlignment="1" applyProtection="1">
      <alignment/>
      <protection hidden="1"/>
    </xf>
    <xf numFmtId="176" fontId="12" fillId="0" borderId="18" xfId="56" applyNumberFormat="1" applyFont="1" applyFill="1" applyBorder="1" applyAlignment="1" applyProtection="1">
      <alignment wrapText="1"/>
      <protection hidden="1"/>
    </xf>
    <xf numFmtId="175" fontId="12" fillId="0" borderId="18" xfId="56" applyNumberFormat="1" applyFont="1" applyFill="1" applyBorder="1" applyAlignment="1" applyProtection="1">
      <alignment/>
      <protection hidden="1"/>
    </xf>
    <xf numFmtId="176" fontId="18" fillId="0" borderId="18" xfId="56" applyNumberFormat="1" applyFont="1" applyFill="1" applyBorder="1" applyAlignment="1" applyProtection="1">
      <alignment wrapText="1"/>
      <protection hidden="1"/>
    </xf>
    <xf numFmtId="194" fontId="21" fillId="0" borderId="19" xfId="0" applyNumberFormat="1" applyFont="1" applyFill="1" applyBorder="1" applyAlignment="1" applyProtection="1">
      <alignment/>
      <protection hidden="1"/>
    </xf>
    <xf numFmtId="175" fontId="12" fillId="0" borderId="10" xfId="0" applyNumberFormat="1" applyFont="1" applyBorder="1" applyAlignment="1">
      <alignment/>
    </xf>
    <xf numFmtId="49" fontId="12" fillId="0" borderId="10" xfId="53" applyNumberFormat="1" applyFont="1" applyFill="1" applyBorder="1" applyAlignment="1" applyProtection="1">
      <alignment horizontal="right"/>
      <protection hidden="1"/>
    </xf>
    <xf numFmtId="0" fontId="22" fillId="0" borderId="10" xfId="0" applyFont="1" applyBorder="1" applyAlignment="1">
      <alignment wrapText="1"/>
    </xf>
    <xf numFmtId="192" fontId="12" fillId="34" borderId="10" xfId="53" applyNumberFormat="1" applyFont="1" applyFill="1" applyBorder="1" applyAlignment="1" applyProtection="1">
      <alignment/>
      <protection hidden="1"/>
    </xf>
    <xf numFmtId="49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49" fontId="18" fillId="0" borderId="10" xfId="0" applyNumberFormat="1" applyFont="1" applyBorder="1" applyAlignment="1">
      <alignment horizontal="right"/>
    </xf>
    <xf numFmtId="175" fontId="61" fillId="0" borderId="10" xfId="56" applyNumberFormat="1" applyFont="1" applyFill="1" applyBorder="1" applyAlignment="1" applyProtection="1">
      <alignment/>
      <protection hidden="1"/>
    </xf>
    <xf numFmtId="184" fontId="12" fillId="0" borderId="10" xfId="0" applyNumberFormat="1" applyFont="1" applyBorder="1" applyAlignment="1">
      <alignment/>
    </xf>
    <xf numFmtId="181" fontId="18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0" borderId="10" xfId="0" applyFont="1" applyFill="1" applyBorder="1" applyAlignment="1">
      <alignment/>
    </xf>
    <xf numFmtId="174" fontId="18" fillId="0" borderId="10" xfId="56" applyNumberFormat="1" applyFont="1" applyFill="1" applyBorder="1" applyAlignment="1" applyProtection="1">
      <alignment horizontal="right" wrapText="1"/>
      <protection hidden="1"/>
    </xf>
    <xf numFmtId="174" fontId="18" fillId="0" borderId="10" xfId="56" applyNumberFormat="1" applyFont="1" applyFill="1" applyBorder="1" applyAlignment="1" applyProtection="1">
      <alignment horizontal="right"/>
      <protection hidden="1"/>
    </xf>
    <xf numFmtId="49" fontId="18" fillId="0" borderId="10" xfId="0" applyNumberFormat="1" applyFont="1" applyFill="1" applyBorder="1" applyAlignment="1">
      <alignment horizontal="center"/>
    </xf>
    <xf numFmtId="0" fontId="1" fillId="0" borderId="10" xfId="56" applyFont="1" applyFill="1" applyBorder="1">
      <alignment/>
      <protection/>
    </xf>
    <xf numFmtId="175" fontId="4" fillId="0" borderId="10" xfId="56" applyNumberFormat="1" applyFont="1" applyFill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2" fillId="0" borderId="10" xfId="56" applyFont="1" applyBorder="1" applyAlignment="1" applyProtection="1">
      <alignment wrapText="1"/>
      <protection hidden="1"/>
    </xf>
    <xf numFmtId="174" fontId="12" fillId="0" borderId="10" xfId="56" applyNumberFormat="1" applyFont="1" applyBorder="1" applyAlignment="1" applyProtection="1">
      <alignment wrapText="1"/>
      <protection hidden="1"/>
    </xf>
    <xf numFmtId="174" fontId="12" fillId="0" borderId="10" xfId="56" applyNumberFormat="1" applyFont="1" applyBorder="1" applyProtection="1">
      <alignment/>
      <protection hidden="1"/>
    </xf>
    <xf numFmtId="49" fontId="12" fillId="0" borderId="10" xfId="56" applyNumberFormat="1" applyFont="1" applyBorder="1" applyAlignment="1" applyProtection="1">
      <alignment horizontal="right"/>
      <protection hidden="1"/>
    </xf>
    <xf numFmtId="176" fontId="12" fillId="0" borderId="10" xfId="56" applyNumberFormat="1" applyFont="1" applyBorder="1" applyAlignment="1" applyProtection="1">
      <alignment wrapText="1"/>
      <protection hidden="1"/>
    </xf>
    <xf numFmtId="0" fontId="18" fillId="0" borderId="10" xfId="56" applyFont="1" applyBorder="1" applyAlignment="1" applyProtection="1">
      <alignment wrapText="1"/>
      <protection hidden="1"/>
    </xf>
    <xf numFmtId="174" fontId="18" fillId="0" borderId="10" xfId="56" applyNumberFormat="1" applyFont="1" applyBorder="1" applyAlignment="1" applyProtection="1">
      <alignment wrapText="1"/>
      <protection hidden="1"/>
    </xf>
    <xf numFmtId="174" fontId="18" fillId="0" borderId="10" xfId="56" applyNumberFormat="1" applyFont="1" applyBorder="1" applyProtection="1">
      <alignment/>
      <protection hidden="1"/>
    </xf>
    <xf numFmtId="176" fontId="18" fillId="0" borderId="10" xfId="56" applyNumberFormat="1" applyFont="1" applyBorder="1" applyAlignment="1" applyProtection="1">
      <alignment wrapText="1"/>
      <protection hidden="1"/>
    </xf>
    <xf numFmtId="175" fontId="18" fillId="0" borderId="10" xfId="56" applyNumberFormat="1" applyFont="1" applyBorder="1" applyProtection="1">
      <alignment/>
      <protection hidden="1"/>
    </xf>
    <xf numFmtId="175" fontId="12" fillId="0" borderId="10" xfId="56" applyNumberFormat="1" applyFont="1" applyBorder="1" applyProtection="1">
      <alignment/>
      <protection hidden="1"/>
    </xf>
    <xf numFmtId="0" fontId="16" fillId="0" borderId="10" xfId="56" applyFont="1" applyBorder="1" applyAlignment="1" applyProtection="1">
      <alignment wrapText="1"/>
      <protection hidden="1"/>
    </xf>
    <xf numFmtId="174" fontId="16" fillId="0" borderId="10" xfId="56" applyNumberFormat="1" applyFont="1" applyBorder="1" applyAlignment="1" applyProtection="1">
      <alignment wrapText="1"/>
      <protection hidden="1"/>
    </xf>
    <xf numFmtId="174" fontId="16" fillId="0" borderId="10" xfId="56" applyNumberFormat="1" applyFont="1" applyBorder="1" applyProtection="1">
      <alignment/>
      <protection hidden="1"/>
    </xf>
    <xf numFmtId="0" fontId="19" fillId="0" borderId="10" xfId="56" applyFont="1" applyBorder="1" applyAlignment="1" applyProtection="1">
      <alignment wrapText="1"/>
      <protection hidden="1"/>
    </xf>
    <xf numFmtId="174" fontId="19" fillId="0" borderId="10" xfId="56" applyNumberFormat="1" applyFont="1" applyBorder="1" applyAlignment="1" applyProtection="1">
      <alignment wrapText="1"/>
      <protection hidden="1"/>
    </xf>
    <xf numFmtId="174" fontId="19" fillId="0" borderId="10" xfId="56" applyNumberFormat="1" applyFont="1" applyBorder="1" applyProtection="1">
      <alignment/>
      <protection hidden="1"/>
    </xf>
    <xf numFmtId="174" fontId="4" fillId="0" borderId="10" xfId="56" applyNumberFormat="1" applyFont="1" applyBorder="1" applyAlignment="1" applyProtection="1">
      <alignment wrapText="1"/>
      <protection hidden="1"/>
    </xf>
    <xf numFmtId="174" fontId="4" fillId="0" borderId="10" xfId="56" applyNumberFormat="1" applyFont="1" applyBorder="1" applyProtection="1">
      <alignment/>
      <protection hidden="1"/>
    </xf>
    <xf numFmtId="177" fontId="1" fillId="0" borderId="10" xfId="56" applyNumberFormat="1" applyFont="1" applyBorder="1" applyProtection="1">
      <alignment/>
      <protection hidden="1"/>
    </xf>
    <xf numFmtId="176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Protection="1">
      <alignment/>
      <protection hidden="1"/>
    </xf>
    <xf numFmtId="0" fontId="1" fillId="0" borderId="10" xfId="56" applyFont="1" applyBorder="1" applyAlignment="1" applyProtection="1">
      <alignment wrapText="1"/>
      <protection hidden="1"/>
    </xf>
    <xf numFmtId="0" fontId="1" fillId="0" borderId="10" xfId="56" applyFont="1" applyBorder="1" applyAlignment="1" applyProtection="1">
      <alignment wrapText="1"/>
      <protection hidden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3" fillId="0" borderId="0" xfId="56" applyFont="1" applyAlignment="1">
      <alignment wrapText="1"/>
      <protection/>
    </xf>
    <xf numFmtId="0" fontId="18" fillId="0" borderId="16" xfId="56" applyNumberFormat="1" applyFont="1" applyFill="1" applyBorder="1" applyAlignment="1" applyProtection="1">
      <alignment wrapText="1"/>
      <protection hidden="1"/>
    </xf>
    <xf numFmtId="174" fontId="18" fillId="0" borderId="16" xfId="56" applyNumberFormat="1" applyFont="1" applyFill="1" applyBorder="1" applyAlignment="1" applyProtection="1">
      <alignment wrapText="1"/>
      <protection hidden="1"/>
    </xf>
    <xf numFmtId="174" fontId="18" fillId="0" borderId="16" xfId="56" applyNumberFormat="1" applyFont="1" applyFill="1" applyBorder="1" applyAlignment="1" applyProtection="1">
      <alignment/>
      <protection hidden="1"/>
    </xf>
    <xf numFmtId="177" fontId="18" fillId="0" borderId="16" xfId="56" applyNumberFormat="1" applyFont="1" applyFill="1" applyBorder="1" applyAlignment="1" applyProtection="1">
      <alignment wrapText="1"/>
      <protection hidden="1"/>
    </xf>
    <xf numFmtId="176" fontId="18" fillId="0" borderId="16" xfId="56" applyNumberFormat="1" applyFont="1" applyFill="1" applyBorder="1" applyAlignment="1" applyProtection="1">
      <alignment wrapText="1"/>
      <protection hidden="1"/>
    </xf>
    <xf numFmtId="175" fontId="18" fillId="0" borderId="16" xfId="56" applyNumberFormat="1" applyFont="1" applyFill="1" applyBorder="1" applyAlignment="1" applyProtection="1">
      <alignment/>
      <protection hidden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175" fontId="16" fillId="0" borderId="10" xfId="54" applyNumberFormat="1" applyFont="1" applyFill="1" applyBorder="1" applyAlignment="1" applyProtection="1">
      <alignment/>
      <protection hidden="1"/>
    </xf>
    <xf numFmtId="175" fontId="19" fillId="0" borderId="10" xfId="54" applyNumberFormat="1" applyFont="1" applyFill="1" applyBorder="1" applyAlignment="1" applyProtection="1">
      <alignment/>
      <protection hidden="1"/>
    </xf>
    <xf numFmtId="0" fontId="19" fillId="0" borderId="10" xfId="54" applyNumberFormat="1" applyFont="1" applyFill="1" applyBorder="1" applyAlignment="1" applyProtection="1">
      <alignment horizontal="center" vertical="center"/>
      <protection hidden="1"/>
    </xf>
    <xf numFmtId="0" fontId="19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54" applyNumberFormat="1" applyFont="1" applyFill="1" applyBorder="1" applyAlignment="1" applyProtection="1">
      <alignment wrapText="1"/>
      <protection hidden="1"/>
    </xf>
    <xf numFmtId="174" fontId="16" fillId="0" borderId="10" xfId="54" applyNumberFormat="1" applyFont="1" applyFill="1" applyBorder="1" applyAlignment="1" applyProtection="1">
      <alignment wrapText="1"/>
      <protection hidden="1"/>
    </xf>
    <xf numFmtId="174" fontId="19" fillId="0" borderId="10" xfId="54" applyNumberFormat="1" applyFont="1" applyFill="1" applyBorder="1" applyAlignment="1" applyProtection="1">
      <alignment wrapText="1"/>
      <protection hidden="1"/>
    </xf>
    <xf numFmtId="175" fontId="19" fillId="0" borderId="10" xfId="56" applyNumberFormat="1" applyFont="1" applyFill="1" applyBorder="1" applyAlignment="1" applyProtection="1">
      <alignment/>
      <protection hidden="1"/>
    </xf>
    <xf numFmtId="0" fontId="19" fillId="0" borderId="10" xfId="56" applyNumberFormat="1" applyFont="1" applyFill="1" applyBorder="1" applyAlignment="1" applyProtection="1">
      <alignment wrapText="1"/>
      <protection hidden="1"/>
    </xf>
    <xf numFmtId="175" fontId="19" fillId="0" borderId="10" xfId="55" applyNumberFormat="1" applyFont="1" applyFill="1" applyBorder="1" applyAlignment="1" applyProtection="1">
      <alignment/>
      <protection hidden="1"/>
    </xf>
    <xf numFmtId="0" fontId="16" fillId="0" borderId="10" xfId="54" applyNumberFormat="1" applyFont="1" applyFill="1" applyBorder="1" applyAlignment="1" applyProtection="1">
      <alignment/>
      <protection hidden="1"/>
    </xf>
    <xf numFmtId="0" fontId="16" fillId="0" borderId="10" xfId="54" applyNumberFormat="1" applyFont="1" applyFill="1" applyBorder="1" applyAlignment="1" applyProtection="1">
      <alignment horizontal="left"/>
      <protection hidden="1"/>
    </xf>
    <xf numFmtId="184" fontId="0" fillId="0" borderId="0" xfId="0" applyNumberFormat="1" applyAlignment="1">
      <alignment/>
    </xf>
    <xf numFmtId="184" fontId="12" fillId="0" borderId="0" xfId="0" applyNumberFormat="1" applyFont="1" applyAlignment="1">
      <alignment/>
    </xf>
    <xf numFmtId="184" fontId="12" fillId="0" borderId="0" xfId="0" applyNumberFormat="1" applyFont="1" applyBorder="1" applyAlignment="1">
      <alignment/>
    </xf>
    <xf numFmtId="184" fontId="12" fillId="0" borderId="0" xfId="56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>
      <alignment/>
    </xf>
    <xf numFmtId="175" fontId="18" fillId="0" borderId="18" xfId="56" applyNumberFormat="1" applyFont="1" applyFill="1" applyBorder="1" applyAlignment="1" applyProtection="1">
      <alignment/>
      <protection hidden="1"/>
    </xf>
    <xf numFmtId="0" fontId="4" fillId="0" borderId="10" xfId="56" applyFont="1" applyFill="1" applyBorder="1">
      <alignment/>
      <protection/>
    </xf>
    <xf numFmtId="0" fontId="16" fillId="0" borderId="0" xfId="56" applyNumberFormat="1" applyFont="1" applyFill="1" applyAlignment="1" applyProtection="1">
      <alignment horizontal="center" wrapText="1"/>
      <protection hidden="1"/>
    </xf>
    <xf numFmtId="0" fontId="16" fillId="0" borderId="0" xfId="0" applyFont="1" applyAlignment="1">
      <alignment horizontal="center" wrapText="1"/>
    </xf>
    <xf numFmtId="184" fontId="18" fillId="0" borderId="10" xfId="0" applyNumberFormat="1" applyFont="1" applyBorder="1" applyAlignment="1">
      <alignment/>
    </xf>
    <xf numFmtId="175" fontId="1" fillId="0" borderId="0" xfId="56" applyNumberFormat="1" applyFont="1">
      <alignment/>
      <protection/>
    </xf>
    <xf numFmtId="175" fontId="16" fillId="0" borderId="10" xfId="54" applyNumberFormat="1" applyFont="1" applyFill="1" applyBorder="1" applyAlignment="1" applyProtection="1">
      <alignment vertical="center"/>
      <protection hidden="1"/>
    </xf>
    <xf numFmtId="49" fontId="0" fillId="0" borderId="0" xfId="0" applyNumberFormat="1" applyAlignment="1">
      <alignment/>
    </xf>
    <xf numFmtId="0" fontId="12" fillId="34" borderId="10" xfId="0" applyFont="1" applyFill="1" applyBorder="1" applyAlignment="1" applyProtection="1">
      <alignment wrapText="1"/>
      <protection hidden="1"/>
    </xf>
    <xf numFmtId="0" fontId="19" fillId="34" borderId="10" xfId="0" applyFont="1" applyFill="1" applyBorder="1" applyAlignment="1" applyProtection="1">
      <alignment wrapText="1"/>
      <protection hidden="1"/>
    </xf>
    <xf numFmtId="0" fontId="16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56" applyNumberFormat="1" applyFont="1" applyFill="1" applyAlignment="1" applyProtection="1">
      <alignment horizontal="center" wrapText="1"/>
      <protection hidden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0" xfId="56" applyNumberFormat="1" applyFont="1" applyFill="1" applyAlignment="1" applyProtection="1">
      <alignment horizontal="right"/>
      <protection hidden="1"/>
    </xf>
    <xf numFmtId="0" fontId="1" fillId="0" borderId="0" xfId="56" applyFont="1" applyAlignment="1">
      <alignment/>
      <protection/>
    </xf>
    <xf numFmtId="0" fontId="1" fillId="0" borderId="0" xfId="56" applyFont="1" applyAlignment="1">
      <alignment horizontal="right"/>
      <protection/>
    </xf>
    <xf numFmtId="0" fontId="16" fillId="0" borderId="0" xfId="54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Border="1" applyAlignment="1">
      <alignment horizontal="center" wrapText="1"/>
    </xf>
    <xf numFmtId="0" fontId="19" fillId="0" borderId="0" xfId="54" applyFont="1" applyBorder="1" applyAlignment="1" applyProtection="1">
      <alignment horizontal="right"/>
      <protection hidden="1"/>
    </xf>
    <xf numFmtId="0" fontId="0" fillId="0" borderId="0" xfId="0" applyBorder="1" applyAlignment="1">
      <alignment horizontal="right"/>
    </xf>
    <xf numFmtId="0" fontId="1" fillId="0" borderId="0" xfId="56" applyNumberFormat="1" applyFont="1" applyFill="1" applyBorder="1" applyAlignment="1" applyProtection="1">
      <alignment horizontal="right"/>
      <protection hidden="1"/>
    </xf>
    <xf numFmtId="0" fontId="13" fillId="0" borderId="0" xfId="0" applyFont="1" applyBorder="1" applyAlignment="1">
      <alignment horizontal="right"/>
    </xf>
    <xf numFmtId="0" fontId="1" fillId="0" borderId="0" xfId="56" applyFont="1" applyBorder="1" applyAlignment="1">
      <alignment horizontal="right"/>
      <protection/>
    </xf>
    <xf numFmtId="0" fontId="3" fillId="0" borderId="20" xfId="56" applyNumberFormat="1" applyFont="1" applyFill="1" applyBorder="1" applyAlignment="1" applyProtection="1">
      <alignment horizontal="center" wrapText="1"/>
      <protection hidden="1"/>
    </xf>
    <xf numFmtId="0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6" applyNumberFormat="1" applyFont="1" applyFill="1" applyAlignment="1" applyProtection="1">
      <alignment horizont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7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29.375" style="0" customWidth="1"/>
    <col min="2" max="2" width="6.625" style="0" customWidth="1"/>
    <col min="3" max="3" width="7.375" style="0" customWidth="1"/>
    <col min="4" max="4" width="11.00390625" style="0" customWidth="1"/>
    <col min="5" max="5" width="8.75390625" style="0" customWidth="1"/>
    <col min="6" max="6" width="12.125" style="0" customWidth="1"/>
    <col min="7" max="7" width="11.375" style="0" customWidth="1"/>
    <col min="10" max="10" width="13.125" style="0" customWidth="1"/>
    <col min="11" max="11" width="10.75390625" style="0" customWidth="1"/>
  </cols>
  <sheetData>
    <row r="1" spans="2:7" ht="12.75">
      <c r="B1" s="11"/>
      <c r="C1" s="11"/>
      <c r="D1" s="215" t="s">
        <v>213</v>
      </c>
      <c r="E1" s="213"/>
      <c r="F1" s="213"/>
      <c r="G1" s="213"/>
    </row>
    <row r="2" spans="2:7" ht="12.75">
      <c r="B2" s="214" t="s">
        <v>52</v>
      </c>
      <c r="C2" s="214"/>
      <c r="D2" s="214"/>
      <c r="E2" s="214"/>
      <c r="F2" s="214"/>
      <c r="G2" s="213"/>
    </row>
    <row r="3" spans="2:7" ht="12.75">
      <c r="B3" s="10"/>
      <c r="C3" s="11"/>
      <c r="D3" s="214" t="s">
        <v>64</v>
      </c>
      <c r="E3" s="214"/>
      <c r="F3" s="214"/>
      <c r="G3" s="213"/>
    </row>
    <row r="4" spans="2:7" ht="12.75">
      <c r="B4" s="40"/>
      <c r="C4" s="212" t="s">
        <v>215</v>
      </c>
      <c r="D4" s="212"/>
      <c r="E4" s="212"/>
      <c r="F4" s="212"/>
      <c r="G4" s="213"/>
    </row>
    <row r="5" spans="1:7" ht="12.75">
      <c r="A5" s="11"/>
      <c r="B5" s="11"/>
      <c r="C5" s="11"/>
      <c r="D5" s="11"/>
      <c r="E5" s="216" t="s">
        <v>164</v>
      </c>
      <c r="F5" s="216"/>
      <c r="G5" s="213"/>
    </row>
    <row r="6" spans="1:7" ht="12.75">
      <c r="A6" s="10"/>
      <c r="B6" s="214" t="s">
        <v>52</v>
      </c>
      <c r="C6" s="214"/>
      <c r="D6" s="214"/>
      <c r="E6" s="214"/>
      <c r="F6" s="214"/>
      <c r="G6" s="213"/>
    </row>
    <row r="7" spans="1:7" ht="12.75">
      <c r="A7" s="10"/>
      <c r="B7" s="10"/>
      <c r="C7" s="11"/>
      <c r="D7" s="214" t="s">
        <v>64</v>
      </c>
      <c r="E7" s="214"/>
      <c r="F7" s="214"/>
      <c r="G7" s="213"/>
    </row>
    <row r="8" spans="1:7" ht="12.75">
      <c r="A8" s="37"/>
      <c r="B8" s="40"/>
      <c r="C8" s="212" t="s">
        <v>214</v>
      </c>
      <c r="D8" s="212"/>
      <c r="E8" s="212"/>
      <c r="F8" s="212"/>
      <c r="G8" s="213"/>
    </row>
    <row r="9" spans="1:19" ht="14.25" customHeight="1">
      <c r="A9" s="210" t="s">
        <v>192</v>
      </c>
      <c r="B9" s="209"/>
      <c r="C9" s="209"/>
      <c r="D9" s="209"/>
      <c r="E9" s="209"/>
      <c r="F9" s="209"/>
      <c r="G9" s="20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1" ht="13.5" customHeight="1">
      <c r="A10" s="211" t="s">
        <v>193</v>
      </c>
      <c r="B10" s="209"/>
      <c r="C10" s="209"/>
      <c r="D10" s="209"/>
      <c r="E10" s="209"/>
      <c r="F10" s="209"/>
      <c r="G10" s="197"/>
      <c r="H10" s="40"/>
      <c r="I10" s="40"/>
      <c r="J10" s="40"/>
      <c r="K10" s="40"/>
    </row>
    <row r="11" spans="1:11" ht="14.25" customHeight="1">
      <c r="A11" s="211" t="s">
        <v>167</v>
      </c>
      <c r="B11" s="209"/>
      <c r="C11" s="209"/>
      <c r="D11" s="209"/>
      <c r="E11" s="209"/>
      <c r="F11" s="209"/>
      <c r="G11" s="197"/>
      <c r="H11" s="40"/>
      <c r="I11" s="40"/>
      <c r="J11" s="40"/>
      <c r="K11" s="40"/>
    </row>
    <row r="12" spans="1:11" ht="15.75" customHeight="1">
      <c r="A12" s="211" t="s">
        <v>174</v>
      </c>
      <c r="B12" s="209"/>
      <c r="C12" s="209"/>
      <c r="D12" s="209"/>
      <c r="E12" s="209"/>
      <c r="F12" s="209"/>
      <c r="G12" s="197"/>
      <c r="H12" s="40"/>
      <c r="I12" s="40"/>
      <c r="J12" s="40"/>
      <c r="K12" s="40"/>
    </row>
    <row r="13" spans="1:13" ht="23.25" customHeight="1" thickBot="1">
      <c r="A13" s="52"/>
      <c r="B13" s="52"/>
      <c r="C13" s="52"/>
      <c r="D13" s="52"/>
      <c r="E13" s="52"/>
      <c r="F13" s="101" t="s">
        <v>73</v>
      </c>
      <c r="L13" s="201"/>
      <c r="M13" s="116"/>
    </row>
    <row r="14" spans="1:13" ht="24" customHeight="1">
      <c r="A14" s="53" t="s">
        <v>0</v>
      </c>
      <c r="B14" s="54" t="s">
        <v>1</v>
      </c>
      <c r="C14" s="54" t="s">
        <v>2</v>
      </c>
      <c r="D14" s="54" t="s">
        <v>36</v>
      </c>
      <c r="E14" s="54" t="s">
        <v>57</v>
      </c>
      <c r="F14" s="55" t="s">
        <v>72</v>
      </c>
      <c r="L14" s="197"/>
      <c r="M14" s="116"/>
    </row>
    <row r="15" spans="1:13" ht="15" customHeight="1">
      <c r="A15" s="68">
        <v>1</v>
      </c>
      <c r="B15" s="69">
        <v>2</v>
      </c>
      <c r="C15" s="69">
        <v>3</v>
      </c>
      <c r="D15" s="69">
        <v>4</v>
      </c>
      <c r="E15" s="69">
        <v>5</v>
      </c>
      <c r="F15" s="69">
        <v>6</v>
      </c>
      <c r="L15" s="116"/>
      <c r="M15" s="116"/>
    </row>
    <row r="16" spans="1:13" ht="15" customHeight="1">
      <c r="A16" s="102" t="s">
        <v>5</v>
      </c>
      <c r="B16" s="103">
        <v>1</v>
      </c>
      <c r="C16" s="104"/>
      <c r="D16" s="105"/>
      <c r="E16" s="106"/>
      <c r="F16" s="99">
        <f>F17+F26+F43+F49+F38+F34</f>
        <v>44889.00000000001</v>
      </c>
      <c r="L16" s="200"/>
      <c r="M16" s="116"/>
    </row>
    <row r="17" spans="1:13" ht="69" customHeight="1">
      <c r="A17" s="102" t="s">
        <v>6</v>
      </c>
      <c r="B17" s="103">
        <v>1</v>
      </c>
      <c r="C17" s="104">
        <v>2</v>
      </c>
      <c r="D17" s="105"/>
      <c r="E17" s="106"/>
      <c r="F17" s="99">
        <f>F18</f>
        <v>8578</v>
      </c>
      <c r="L17" s="208"/>
      <c r="M17" s="209"/>
    </row>
    <row r="18" spans="1:6" ht="27.75" customHeight="1">
      <c r="A18" s="65" t="s">
        <v>79</v>
      </c>
      <c r="B18" s="95">
        <v>1</v>
      </c>
      <c r="C18" s="107">
        <v>2</v>
      </c>
      <c r="D18" s="108">
        <v>4000000000</v>
      </c>
      <c r="E18" s="109"/>
      <c r="F18" s="97">
        <f>F19</f>
        <v>8578</v>
      </c>
    </row>
    <row r="19" spans="1:6" ht="55.5" customHeight="1">
      <c r="A19" s="77" t="s">
        <v>78</v>
      </c>
      <c r="B19" s="95">
        <v>1</v>
      </c>
      <c r="C19" s="107">
        <v>2</v>
      </c>
      <c r="D19" s="108">
        <v>4010000000</v>
      </c>
      <c r="E19" s="109"/>
      <c r="F19" s="97">
        <f>F20+F23</f>
        <v>8578</v>
      </c>
    </row>
    <row r="20" spans="1:6" ht="32.25" customHeight="1">
      <c r="A20" s="70" t="s">
        <v>87</v>
      </c>
      <c r="B20" s="95">
        <v>1</v>
      </c>
      <c r="C20" s="107">
        <v>2</v>
      </c>
      <c r="D20" s="108">
        <v>4010002030</v>
      </c>
      <c r="E20" s="109"/>
      <c r="F20" s="97">
        <f>F21</f>
        <v>2861.6</v>
      </c>
    </row>
    <row r="21" spans="1:6" ht="99.75" customHeight="1">
      <c r="A21" s="70" t="s">
        <v>58</v>
      </c>
      <c r="B21" s="95">
        <v>1</v>
      </c>
      <c r="C21" s="107">
        <v>2</v>
      </c>
      <c r="D21" s="108">
        <v>4010002030</v>
      </c>
      <c r="E21" s="109">
        <v>100</v>
      </c>
      <c r="F21" s="97">
        <f>F22</f>
        <v>2861.6</v>
      </c>
    </row>
    <row r="22" spans="1:8" ht="35.25" customHeight="1">
      <c r="A22" s="70" t="s">
        <v>59</v>
      </c>
      <c r="B22" s="95">
        <v>1</v>
      </c>
      <c r="C22" s="107">
        <v>2</v>
      </c>
      <c r="D22" s="108">
        <v>4010002030</v>
      </c>
      <c r="E22" s="109">
        <v>120</v>
      </c>
      <c r="F22" s="97">
        <v>2861.6</v>
      </c>
      <c r="H22">
        <v>2.8</v>
      </c>
    </row>
    <row r="23" spans="1:6" ht="28.5" customHeight="1">
      <c r="A23" s="77" t="s">
        <v>88</v>
      </c>
      <c r="B23" s="95">
        <v>1</v>
      </c>
      <c r="C23" s="107">
        <v>2</v>
      </c>
      <c r="D23" s="108">
        <v>4010002060</v>
      </c>
      <c r="E23" s="109"/>
      <c r="F23" s="97">
        <f>F24</f>
        <v>5716.4</v>
      </c>
    </row>
    <row r="24" spans="1:6" ht="75.75" customHeight="1">
      <c r="A24" s="70" t="s">
        <v>58</v>
      </c>
      <c r="B24" s="95">
        <v>1</v>
      </c>
      <c r="C24" s="107">
        <v>2</v>
      </c>
      <c r="D24" s="108">
        <v>4010002060</v>
      </c>
      <c r="E24" s="109">
        <v>100</v>
      </c>
      <c r="F24" s="97">
        <f>F25</f>
        <v>5716.4</v>
      </c>
    </row>
    <row r="25" spans="1:8" ht="40.5" customHeight="1">
      <c r="A25" s="70" t="s">
        <v>59</v>
      </c>
      <c r="B25" s="95">
        <v>1</v>
      </c>
      <c r="C25" s="107">
        <v>2</v>
      </c>
      <c r="D25" s="108">
        <v>4010002060</v>
      </c>
      <c r="E25" s="109">
        <v>120</v>
      </c>
      <c r="F25" s="97">
        <v>5716.4</v>
      </c>
      <c r="H25">
        <v>5.5</v>
      </c>
    </row>
    <row r="26" spans="1:6" ht="66" customHeight="1">
      <c r="A26" s="102" t="s">
        <v>8</v>
      </c>
      <c r="B26" s="103">
        <v>1</v>
      </c>
      <c r="C26" s="104">
        <v>4</v>
      </c>
      <c r="D26" s="106"/>
      <c r="E26" s="106"/>
      <c r="F26" s="99">
        <f>F27</f>
        <v>27460.5</v>
      </c>
    </row>
    <row r="27" spans="1:6" ht="24" customHeight="1">
      <c r="A27" s="65" t="s">
        <v>79</v>
      </c>
      <c r="B27" s="95">
        <v>1</v>
      </c>
      <c r="C27" s="107">
        <v>4</v>
      </c>
      <c r="D27" s="109">
        <v>4000000000</v>
      </c>
      <c r="E27" s="109"/>
      <c r="F27" s="97">
        <f>F28</f>
        <v>27460.5</v>
      </c>
    </row>
    <row r="28" spans="1:6" ht="54.75" customHeight="1">
      <c r="A28" s="77" t="s">
        <v>78</v>
      </c>
      <c r="B28" s="95">
        <v>1</v>
      </c>
      <c r="C28" s="107">
        <v>4</v>
      </c>
      <c r="D28" s="108">
        <v>4010000000</v>
      </c>
      <c r="E28" s="109"/>
      <c r="F28" s="97">
        <f>F29</f>
        <v>27460.5</v>
      </c>
    </row>
    <row r="29" spans="1:6" ht="33" customHeight="1">
      <c r="A29" s="70" t="s">
        <v>94</v>
      </c>
      <c r="B29" s="95">
        <v>1</v>
      </c>
      <c r="C29" s="107">
        <v>4</v>
      </c>
      <c r="D29" s="108">
        <v>4010002040</v>
      </c>
      <c r="E29" s="109"/>
      <c r="F29" s="97">
        <f>F30+F32</f>
        <v>27460.5</v>
      </c>
    </row>
    <row r="30" spans="1:6" ht="89.25" customHeight="1">
      <c r="A30" s="70" t="s">
        <v>58</v>
      </c>
      <c r="B30" s="95">
        <v>1</v>
      </c>
      <c r="C30" s="107">
        <v>4</v>
      </c>
      <c r="D30" s="108">
        <v>4010002040</v>
      </c>
      <c r="E30" s="109">
        <v>100</v>
      </c>
      <c r="F30" s="97">
        <f>F31</f>
        <v>27390.5</v>
      </c>
    </row>
    <row r="31" spans="1:8" ht="42" customHeight="1">
      <c r="A31" s="70" t="s">
        <v>59</v>
      </c>
      <c r="B31" s="95">
        <v>1</v>
      </c>
      <c r="C31" s="107">
        <v>4</v>
      </c>
      <c r="D31" s="108">
        <v>4010002040</v>
      </c>
      <c r="E31" s="109">
        <v>120</v>
      </c>
      <c r="F31" s="97">
        <v>27390.5</v>
      </c>
      <c r="H31">
        <v>-8.3</v>
      </c>
    </row>
    <row r="32" spans="1:6" ht="45.75" customHeight="1">
      <c r="A32" s="70" t="s">
        <v>116</v>
      </c>
      <c r="B32" s="95">
        <v>1</v>
      </c>
      <c r="C32" s="107">
        <v>4</v>
      </c>
      <c r="D32" s="108">
        <v>4010002040</v>
      </c>
      <c r="E32" s="109">
        <v>200</v>
      </c>
      <c r="F32" s="97">
        <f>F33</f>
        <v>70</v>
      </c>
    </row>
    <row r="33" spans="1:6" ht="54.75" customHeight="1">
      <c r="A33" s="70" t="s">
        <v>97</v>
      </c>
      <c r="B33" s="95">
        <v>1</v>
      </c>
      <c r="C33" s="107">
        <v>4</v>
      </c>
      <c r="D33" s="108">
        <v>4010002040</v>
      </c>
      <c r="E33" s="109">
        <v>240</v>
      </c>
      <c r="F33" s="97">
        <v>70</v>
      </c>
    </row>
    <row r="34" spans="1:6" ht="63.75" customHeight="1">
      <c r="A34" s="206" t="s">
        <v>10</v>
      </c>
      <c r="B34" s="95">
        <v>1</v>
      </c>
      <c r="C34" s="107">
        <v>6</v>
      </c>
      <c r="D34" s="108"/>
      <c r="E34" s="109"/>
      <c r="F34" s="97">
        <f>F35</f>
        <v>90.5</v>
      </c>
    </row>
    <row r="35" spans="1:6" ht="93.75" customHeight="1">
      <c r="A35" s="77" t="s">
        <v>189</v>
      </c>
      <c r="B35" s="95">
        <v>1</v>
      </c>
      <c r="C35" s="107">
        <v>6</v>
      </c>
      <c r="D35" s="109">
        <v>4110089020</v>
      </c>
      <c r="E35" s="109"/>
      <c r="F35" s="97">
        <f>F36</f>
        <v>90.5</v>
      </c>
    </row>
    <row r="36" spans="1:6" ht="16.5" customHeight="1">
      <c r="A36" s="70" t="s">
        <v>149</v>
      </c>
      <c r="B36" s="95">
        <v>1</v>
      </c>
      <c r="C36" s="107">
        <v>6</v>
      </c>
      <c r="D36" s="109">
        <v>4110089020</v>
      </c>
      <c r="E36" s="109">
        <v>500</v>
      </c>
      <c r="F36" s="97">
        <f>F37</f>
        <v>90.5</v>
      </c>
    </row>
    <row r="37" spans="1:6" ht="15" customHeight="1">
      <c r="A37" s="70" t="s">
        <v>173</v>
      </c>
      <c r="B37" s="95">
        <v>1</v>
      </c>
      <c r="C37" s="107">
        <v>6</v>
      </c>
      <c r="D37" s="109">
        <v>4110089020</v>
      </c>
      <c r="E37" s="109">
        <v>540</v>
      </c>
      <c r="F37" s="97">
        <v>90.5</v>
      </c>
    </row>
    <row r="38" spans="1:6" ht="25.5" customHeight="1">
      <c r="A38" s="170" t="s">
        <v>11</v>
      </c>
      <c r="B38" s="162">
        <v>1</v>
      </c>
      <c r="C38" s="163">
        <v>7</v>
      </c>
      <c r="D38" s="164"/>
      <c r="E38" s="165"/>
      <c r="F38" s="99">
        <f>F39</f>
        <v>3074.4</v>
      </c>
    </row>
    <row r="39" spans="1:6" ht="54" customHeight="1">
      <c r="A39" s="83" t="s">
        <v>78</v>
      </c>
      <c r="B39" s="166">
        <v>1</v>
      </c>
      <c r="C39" s="167">
        <v>7</v>
      </c>
      <c r="D39" s="164">
        <v>4010000000</v>
      </c>
      <c r="E39" s="165"/>
      <c r="F39" s="97">
        <f>F40</f>
        <v>3074.4</v>
      </c>
    </row>
    <row r="40" spans="1:6" ht="24" customHeight="1">
      <c r="A40" s="168" t="s">
        <v>187</v>
      </c>
      <c r="B40" s="166">
        <v>1</v>
      </c>
      <c r="C40" s="167">
        <v>7</v>
      </c>
      <c r="D40" s="164">
        <v>4010002500</v>
      </c>
      <c r="E40" s="165"/>
      <c r="F40" s="97">
        <f>F42</f>
        <v>3074.4</v>
      </c>
    </row>
    <row r="41" spans="1:6" ht="18.75" customHeight="1">
      <c r="A41" s="168" t="s">
        <v>60</v>
      </c>
      <c r="B41" s="166">
        <v>1</v>
      </c>
      <c r="C41" s="167">
        <v>7</v>
      </c>
      <c r="D41" s="164">
        <v>4010002500</v>
      </c>
      <c r="E41" s="165">
        <v>800</v>
      </c>
      <c r="F41" s="97">
        <f>F42</f>
        <v>3074.4</v>
      </c>
    </row>
    <row r="42" spans="1:6" ht="18.75" customHeight="1">
      <c r="A42" s="169" t="s">
        <v>188</v>
      </c>
      <c r="B42" s="166">
        <v>1</v>
      </c>
      <c r="C42" s="167">
        <v>7</v>
      </c>
      <c r="D42" s="164">
        <v>4010002500</v>
      </c>
      <c r="E42" s="165">
        <v>880</v>
      </c>
      <c r="F42" s="97">
        <v>3074.4</v>
      </c>
    </row>
    <row r="43" spans="1:6" ht="12.75">
      <c r="A43" s="102" t="s">
        <v>13</v>
      </c>
      <c r="B43" s="103">
        <v>1</v>
      </c>
      <c r="C43" s="104">
        <v>11</v>
      </c>
      <c r="D43" s="105"/>
      <c r="E43" s="106"/>
      <c r="F43" s="99">
        <f>F44</f>
        <v>254.8</v>
      </c>
    </row>
    <row r="44" spans="1:6" ht="12.75">
      <c r="A44" s="78" t="s">
        <v>79</v>
      </c>
      <c r="B44" s="95">
        <v>1</v>
      </c>
      <c r="C44" s="107">
        <v>11</v>
      </c>
      <c r="D44" s="108">
        <v>4000000000</v>
      </c>
      <c r="E44" s="106"/>
      <c r="F44" s="97">
        <f>F45</f>
        <v>254.8</v>
      </c>
    </row>
    <row r="45" spans="1:6" ht="36" customHeight="1">
      <c r="A45" s="65" t="s">
        <v>142</v>
      </c>
      <c r="B45" s="95">
        <v>1</v>
      </c>
      <c r="C45" s="107">
        <v>11</v>
      </c>
      <c r="D45" s="108">
        <v>4080000000</v>
      </c>
      <c r="E45" s="109"/>
      <c r="F45" s="97">
        <f>F46</f>
        <v>254.8</v>
      </c>
    </row>
    <row r="46" spans="1:6" ht="24.75" customHeight="1">
      <c r="A46" s="65" t="s">
        <v>98</v>
      </c>
      <c r="B46" s="95">
        <v>1</v>
      </c>
      <c r="C46" s="107">
        <v>11</v>
      </c>
      <c r="D46" s="108">
        <v>4080020210</v>
      </c>
      <c r="E46" s="109"/>
      <c r="F46" s="97">
        <f>F47</f>
        <v>254.8</v>
      </c>
    </row>
    <row r="47" spans="1:6" ht="13.5" customHeight="1">
      <c r="A47" s="70" t="s">
        <v>60</v>
      </c>
      <c r="B47" s="95">
        <v>1</v>
      </c>
      <c r="C47" s="107">
        <v>11</v>
      </c>
      <c r="D47" s="108">
        <v>4080020210</v>
      </c>
      <c r="E47" s="109">
        <v>800</v>
      </c>
      <c r="F47" s="97">
        <f>F48</f>
        <v>254.8</v>
      </c>
    </row>
    <row r="48" spans="1:6" ht="12.75">
      <c r="A48" s="70" t="s">
        <v>62</v>
      </c>
      <c r="B48" s="95">
        <v>1</v>
      </c>
      <c r="C48" s="107">
        <v>11</v>
      </c>
      <c r="D48" s="108">
        <v>4080020210</v>
      </c>
      <c r="E48" s="109">
        <v>870</v>
      </c>
      <c r="F48" s="97">
        <v>254.8</v>
      </c>
    </row>
    <row r="49" spans="1:6" ht="12.75" customHeight="1">
      <c r="A49" s="102" t="s">
        <v>14</v>
      </c>
      <c r="B49" s="103">
        <v>1</v>
      </c>
      <c r="C49" s="104">
        <v>13</v>
      </c>
      <c r="D49" s="106"/>
      <c r="E49" s="106"/>
      <c r="F49" s="99">
        <f>F50</f>
        <v>5430.799999999999</v>
      </c>
    </row>
    <row r="50" spans="1:6" ht="12.75" customHeight="1">
      <c r="A50" s="70" t="s">
        <v>79</v>
      </c>
      <c r="B50" s="95">
        <v>1</v>
      </c>
      <c r="C50" s="107">
        <v>13</v>
      </c>
      <c r="D50" s="109">
        <v>4000000000</v>
      </c>
      <c r="E50" s="109"/>
      <c r="F50" s="97">
        <f>F51</f>
        <v>5430.799999999999</v>
      </c>
    </row>
    <row r="51" spans="1:6" ht="49.5" customHeight="1">
      <c r="A51" s="77" t="s">
        <v>78</v>
      </c>
      <c r="B51" s="95">
        <v>1</v>
      </c>
      <c r="C51" s="107">
        <v>13</v>
      </c>
      <c r="D51" s="109">
        <v>4010000000</v>
      </c>
      <c r="E51" s="106"/>
      <c r="F51" s="125">
        <f>F52+F63+F60</f>
        <v>5430.799999999999</v>
      </c>
    </row>
    <row r="52" spans="1:6" ht="20.25" customHeight="1">
      <c r="A52" s="77" t="s">
        <v>86</v>
      </c>
      <c r="B52" s="95">
        <v>1</v>
      </c>
      <c r="C52" s="107">
        <v>13</v>
      </c>
      <c r="D52" s="109">
        <v>4010099990</v>
      </c>
      <c r="E52" s="106"/>
      <c r="F52" s="125">
        <f>F53+F55+F57</f>
        <v>4590.799999999999</v>
      </c>
    </row>
    <row r="53" spans="1:6" ht="107.25" customHeight="1">
      <c r="A53" s="70" t="s">
        <v>58</v>
      </c>
      <c r="B53" s="95">
        <v>1</v>
      </c>
      <c r="C53" s="107">
        <v>13</v>
      </c>
      <c r="D53" s="109">
        <v>4010099990</v>
      </c>
      <c r="E53" s="109">
        <v>100</v>
      </c>
      <c r="F53" s="133">
        <f>F54</f>
        <v>265.9</v>
      </c>
    </row>
    <row r="54" spans="1:6" ht="43.5" customHeight="1">
      <c r="A54" s="77" t="s">
        <v>59</v>
      </c>
      <c r="B54" s="95">
        <v>1</v>
      </c>
      <c r="C54" s="107">
        <v>13</v>
      </c>
      <c r="D54" s="109">
        <v>4010099990</v>
      </c>
      <c r="E54" s="109">
        <v>120</v>
      </c>
      <c r="F54" s="133">
        <v>265.9</v>
      </c>
    </row>
    <row r="55" spans="1:6" ht="38.25" customHeight="1">
      <c r="A55" s="77" t="s">
        <v>116</v>
      </c>
      <c r="B55" s="95">
        <v>1</v>
      </c>
      <c r="C55" s="107">
        <v>13</v>
      </c>
      <c r="D55" s="109">
        <v>4010099990</v>
      </c>
      <c r="E55" s="109">
        <v>200</v>
      </c>
      <c r="F55" s="133">
        <f>F56</f>
        <v>4077.7</v>
      </c>
    </row>
    <row r="56" spans="1:9" ht="55.5" customHeight="1">
      <c r="A56" s="77" t="s">
        <v>97</v>
      </c>
      <c r="B56" s="95">
        <v>1</v>
      </c>
      <c r="C56" s="107">
        <v>13</v>
      </c>
      <c r="D56" s="109">
        <v>4010099990</v>
      </c>
      <c r="E56" s="109">
        <v>240</v>
      </c>
      <c r="F56" s="133">
        <v>4077.7</v>
      </c>
      <c r="H56" s="194"/>
      <c r="I56" s="194"/>
    </row>
    <row r="57" spans="1:9" ht="15.75" customHeight="1">
      <c r="A57" s="70" t="s">
        <v>60</v>
      </c>
      <c r="B57" s="95">
        <v>1</v>
      </c>
      <c r="C57" s="107">
        <v>13</v>
      </c>
      <c r="D57" s="109">
        <v>4010099990</v>
      </c>
      <c r="E57" s="84">
        <v>800</v>
      </c>
      <c r="F57" s="125">
        <f>F59+F58</f>
        <v>247.2</v>
      </c>
      <c r="H57" s="194"/>
      <c r="I57" s="194"/>
    </row>
    <row r="58" spans="1:9" ht="15.75" customHeight="1">
      <c r="A58" s="70" t="s">
        <v>148</v>
      </c>
      <c r="B58" s="95">
        <v>1</v>
      </c>
      <c r="C58" s="107">
        <v>13</v>
      </c>
      <c r="D58" s="109">
        <v>4010099990</v>
      </c>
      <c r="E58" s="84">
        <v>830</v>
      </c>
      <c r="F58" s="133">
        <v>150</v>
      </c>
      <c r="H58" s="194"/>
      <c r="I58" s="194"/>
    </row>
    <row r="59" spans="1:9" ht="26.25" customHeight="1">
      <c r="A59" s="70" t="s">
        <v>61</v>
      </c>
      <c r="B59" s="95">
        <v>1</v>
      </c>
      <c r="C59" s="107">
        <v>13</v>
      </c>
      <c r="D59" s="109">
        <v>4010099990</v>
      </c>
      <c r="E59" s="109">
        <v>850</v>
      </c>
      <c r="F59" s="97">
        <v>97.2</v>
      </c>
      <c r="G59" s="57"/>
      <c r="H59" s="194"/>
      <c r="I59" s="194"/>
    </row>
    <row r="60" spans="1:9" ht="45" customHeight="1">
      <c r="A60" s="145" t="s">
        <v>201</v>
      </c>
      <c r="B60" s="146">
        <v>1</v>
      </c>
      <c r="C60" s="147">
        <v>13</v>
      </c>
      <c r="D60" s="149">
        <v>4010089107</v>
      </c>
      <c r="E60" s="149"/>
      <c r="F60" s="97">
        <f>F61</f>
        <v>600</v>
      </c>
      <c r="G60" s="57"/>
      <c r="H60" s="194"/>
      <c r="I60" s="194"/>
    </row>
    <row r="61" spans="1:9" ht="37.5" customHeight="1">
      <c r="A61" s="83" t="s">
        <v>116</v>
      </c>
      <c r="B61" s="146">
        <v>1</v>
      </c>
      <c r="C61" s="147">
        <v>13</v>
      </c>
      <c r="D61" s="149">
        <v>4010089107</v>
      </c>
      <c r="E61" s="149">
        <v>200</v>
      </c>
      <c r="F61" s="97">
        <f>F62</f>
        <v>600</v>
      </c>
      <c r="G61" s="57"/>
      <c r="H61" s="194"/>
      <c r="I61" s="194"/>
    </row>
    <row r="62" spans="1:9" ht="53.25" customHeight="1">
      <c r="A62" s="83" t="s">
        <v>97</v>
      </c>
      <c r="B62" s="146">
        <v>1</v>
      </c>
      <c r="C62" s="147">
        <v>13</v>
      </c>
      <c r="D62" s="149">
        <v>4010089107</v>
      </c>
      <c r="E62" s="149">
        <v>240</v>
      </c>
      <c r="F62" s="97">
        <v>600</v>
      </c>
      <c r="G62" s="57"/>
      <c r="H62" s="194"/>
      <c r="I62" s="194"/>
    </row>
    <row r="63" spans="1:9" ht="39.75" customHeight="1">
      <c r="A63" s="77" t="s">
        <v>129</v>
      </c>
      <c r="B63" s="95">
        <v>1</v>
      </c>
      <c r="C63" s="107">
        <v>13</v>
      </c>
      <c r="D63" s="109">
        <v>4010089181</v>
      </c>
      <c r="E63" s="106"/>
      <c r="F63" s="97">
        <f>F64</f>
        <v>240</v>
      </c>
      <c r="H63" s="194"/>
      <c r="I63" s="194"/>
    </row>
    <row r="64" spans="1:9" ht="39.75" customHeight="1">
      <c r="A64" s="77" t="s">
        <v>116</v>
      </c>
      <c r="B64" s="95">
        <v>1</v>
      </c>
      <c r="C64" s="107">
        <v>13</v>
      </c>
      <c r="D64" s="109">
        <v>4010089181</v>
      </c>
      <c r="E64" s="109">
        <v>200</v>
      </c>
      <c r="F64" s="97">
        <f>F65</f>
        <v>240</v>
      </c>
      <c r="H64" s="194"/>
      <c r="I64" s="194"/>
    </row>
    <row r="65" spans="1:9" ht="58.5" customHeight="1">
      <c r="A65" s="77" t="s">
        <v>97</v>
      </c>
      <c r="B65" s="95">
        <v>1</v>
      </c>
      <c r="C65" s="107">
        <v>13</v>
      </c>
      <c r="D65" s="109">
        <v>4010089181</v>
      </c>
      <c r="E65" s="109">
        <v>240</v>
      </c>
      <c r="F65" s="97">
        <v>240</v>
      </c>
      <c r="H65" s="194"/>
      <c r="I65" s="194"/>
    </row>
    <row r="66" spans="1:9" ht="12.75">
      <c r="A66" s="102" t="s">
        <v>48</v>
      </c>
      <c r="B66" s="103">
        <v>2</v>
      </c>
      <c r="C66" s="104"/>
      <c r="D66" s="105"/>
      <c r="E66" s="106"/>
      <c r="F66" s="99">
        <f>F67</f>
        <v>594.6999999999999</v>
      </c>
      <c r="H66" s="194"/>
      <c r="I66" s="194"/>
    </row>
    <row r="67" spans="1:9" ht="25.5">
      <c r="A67" s="70" t="s">
        <v>103</v>
      </c>
      <c r="B67" s="95">
        <v>2</v>
      </c>
      <c r="C67" s="107">
        <v>3</v>
      </c>
      <c r="D67" s="124"/>
      <c r="E67" s="109"/>
      <c r="F67" s="97">
        <f>F68</f>
        <v>594.6999999999999</v>
      </c>
      <c r="H67" s="194"/>
      <c r="I67" s="194"/>
    </row>
    <row r="68" spans="1:9" ht="23.25" customHeight="1">
      <c r="A68" s="79" t="s">
        <v>80</v>
      </c>
      <c r="B68" s="95">
        <v>2</v>
      </c>
      <c r="C68" s="107">
        <v>3</v>
      </c>
      <c r="D68" s="108">
        <v>4000000000</v>
      </c>
      <c r="E68" s="109"/>
      <c r="F68" s="97">
        <f>F69</f>
        <v>594.6999999999999</v>
      </c>
      <c r="H68" s="194"/>
      <c r="I68" s="194"/>
    </row>
    <row r="69" spans="1:9" ht="54" customHeight="1">
      <c r="A69" s="70" t="s">
        <v>78</v>
      </c>
      <c r="B69" s="95">
        <v>2</v>
      </c>
      <c r="C69" s="107">
        <v>3</v>
      </c>
      <c r="D69" s="108">
        <v>4010000000</v>
      </c>
      <c r="E69" s="109"/>
      <c r="F69" s="97">
        <f>F70</f>
        <v>594.6999999999999</v>
      </c>
      <c r="H69" s="194"/>
      <c r="I69" s="194"/>
    </row>
    <row r="70" spans="1:11" ht="64.5" customHeight="1">
      <c r="A70" s="83" t="s">
        <v>169</v>
      </c>
      <c r="B70" s="95">
        <v>2</v>
      </c>
      <c r="C70" s="107">
        <v>3</v>
      </c>
      <c r="D70" s="108">
        <v>4010051180</v>
      </c>
      <c r="E70" s="109"/>
      <c r="F70" s="97">
        <f>F71+F73</f>
        <v>594.6999999999999</v>
      </c>
      <c r="H70" s="194"/>
      <c r="I70" s="194"/>
      <c r="K70" s="141"/>
    </row>
    <row r="71" spans="1:9" ht="103.5" customHeight="1">
      <c r="A71" s="70" t="s">
        <v>58</v>
      </c>
      <c r="B71" s="95">
        <v>2</v>
      </c>
      <c r="C71" s="107">
        <v>3</v>
      </c>
      <c r="D71" s="108">
        <v>4010051180</v>
      </c>
      <c r="E71" s="109">
        <v>100</v>
      </c>
      <c r="F71" s="97">
        <f>F72</f>
        <v>501.9</v>
      </c>
      <c r="H71" s="194"/>
      <c r="I71" s="194"/>
    </row>
    <row r="72" spans="1:9" ht="43.5" customHeight="1">
      <c r="A72" s="70" t="s">
        <v>59</v>
      </c>
      <c r="B72" s="95">
        <v>2</v>
      </c>
      <c r="C72" s="107">
        <v>3</v>
      </c>
      <c r="D72" s="108">
        <v>4010051180</v>
      </c>
      <c r="E72" s="109">
        <v>120</v>
      </c>
      <c r="F72" s="97">
        <v>501.9</v>
      </c>
      <c r="H72" s="194"/>
      <c r="I72" s="194"/>
    </row>
    <row r="73" spans="1:9" ht="43.5" customHeight="1">
      <c r="A73" s="70" t="s">
        <v>116</v>
      </c>
      <c r="B73" s="95">
        <v>2</v>
      </c>
      <c r="C73" s="107">
        <v>3</v>
      </c>
      <c r="D73" s="108">
        <v>4010051180</v>
      </c>
      <c r="E73" s="109">
        <v>200</v>
      </c>
      <c r="F73" s="97">
        <f>F74</f>
        <v>92.8</v>
      </c>
      <c r="H73" s="194"/>
      <c r="I73" s="194"/>
    </row>
    <row r="74" spans="1:9" ht="56.25" customHeight="1">
      <c r="A74" s="70" t="s">
        <v>97</v>
      </c>
      <c r="B74" s="95">
        <v>2</v>
      </c>
      <c r="C74" s="107">
        <v>3</v>
      </c>
      <c r="D74" s="108">
        <v>4010051180</v>
      </c>
      <c r="E74" s="109">
        <v>240</v>
      </c>
      <c r="F74" s="97">
        <v>92.8</v>
      </c>
      <c r="H74" s="194"/>
      <c r="I74" s="194"/>
    </row>
    <row r="75" spans="1:9" ht="35.25" customHeight="1">
      <c r="A75" s="102" t="s">
        <v>56</v>
      </c>
      <c r="B75" s="103">
        <v>3</v>
      </c>
      <c r="C75" s="104"/>
      <c r="D75" s="106"/>
      <c r="E75" s="106"/>
      <c r="F75" s="99">
        <f>F76+F89+F96</f>
        <v>876.9000000000001</v>
      </c>
      <c r="H75" s="194"/>
      <c r="I75" s="194"/>
    </row>
    <row r="76" spans="1:9" ht="12.75">
      <c r="A76" s="173" t="s">
        <v>66</v>
      </c>
      <c r="B76" s="174">
        <v>3</v>
      </c>
      <c r="C76" s="175">
        <v>4</v>
      </c>
      <c r="D76" s="176"/>
      <c r="E76" s="177"/>
      <c r="F76" s="178">
        <f>F77</f>
        <v>391.4</v>
      </c>
      <c r="H76" s="194"/>
      <c r="I76" s="194"/>
    </row>
    <row r="77" spans="1:9" ht="30" customHeight="1">
      <c r="A77" s="77" t="s">
        <v>79</v>
      </c>
      <c r="B77" s="95">
        <v>3</v>
      </c>
      <c r="C77" s="107">
        <v>4</v>
      </c>
      <c r="D77" s="87" t="s">
        <v>130</v>
      </c>
      <c r="E77" s="106"/>
      <c r="F77" s="97">
        <f>F78</f>
        <v>391.4</v>
      </c>
      <c r="H77" s="194"/>
      <c r="I77" s="194"/>
    </row>
    <row r="78" spans="1:9" ht="50.25" customHeight="1">
      <c r="A78" s="70" t="s">
        <v>78</v>
      </c>
      <c r="B78" s="95">
        <v>3</v>
      </c>
      <c r="C78" s="107">
        <v>4</v>
      </c>
      <c r="D78" s="87" t="s">
        <v>144</v>
      </c>
      <c r="E78" s="106"/>
      <c r="F78" s="97">
        <f>F79+F87+F85</f>
        <v>391.4</v>
      </c>
      <c r="H78" s="194"/>
      <c r="I78" s="194"/>
    </row>
    <row r="79" spans="1:9" ht="60" customHeight="1">
      <c r="A79" s="92" t="s">
        <v>170</v>
      </c>
      <c r="B79" s="119">
        <v>3</v>
      </c>
      <c r="C79" s="120">
        <v>4</v>
      </c>
      <c r="D79" s="87" t="s">
        <v>145</v>
      </c>
      <c r="E79" s="123"/>
      <c r="F79" s="122">
        <f>F80+F82</f>
        <v>271.7</v>
      </c>
      <c r="H79" s="194"/>
      <c r="I79" s="194"/>
    </row>
    <row r="80" spans="1:9" ht="106.5" customHeight="1">
      <c r="A80" s="92" t="s">
        <v>58</v>
      </c>
      <c r="B80" s="95">
        <v>3</v>
      </c>
      <c r="C80" s="107">
        <v>4</v>
      </c>
      <c r="D80" s="87" t="s">
        <v>145</v>
      </c>
      <c r="E80" s="109">
        <v>100</v>
      </c>
      <c r="F80" s="97">
        <f>F81</f>
        <v>251.7</v>
      </c>
      <c r="H80" s="194"/>
      <c r="I80" s="194"/>
    </row>
    <row r="81" spans="1:9" ht="39" customHeight="1">
      <c r="A81" s="92" t="s">
        <v>59</v>
      </c>
      <c r="B81" s="95">
        <v>3</v>
      </c>
      <c r="C81" s="107">
        <v>4</v>
      </c>
      <c r="D81" s="87" t="s">
        <v>145</v>
      </c>
      <c r="E81" s="109">
        <v>120</v>
      </c>
      <c r="F81" s="97">
        <v>251.7</v>
      </c>
      <c r="H81" s="194"/>
      <c r="I81" s="194"/>
    </row>
    <row r="82" spans="1:9" ht="41.25" customHeight="1">
      <c r="A82" s="70" t="s">
        <v>116</v>
      </c>
      <c r="B82" s="95">
        <v>3</v>
      </c>
      <c r="C82" s="107">
        <v>4</v>
      </c>
      <c r="D82" s="87" t="s">
        <v>145</v>
      </c>
      <c r="E82" s="109">
        <v>200</v>
      </c>
      <c r="F82" s="97">
        <f>F83</f>
        <v>20</v>
      </c>
      <c r="H82" s="194"/>
      <c r="I82" s="194"/>
    </row>
    <row r="83" spans="1:9" ht="50.25" customHeight="1">
      <c r="A83" s="70" t="s">
        <v>97</v>
      </c>
      <c r="B83" s="95">
        <v>3</v>
      </c>
      <c r="C83" s="107">
        <v>4</v>
      </c>
      <c r="D83" s="87" t="s">
        <v>145</v>
      </c>
      <c r="E83" s="109">
        <v>240</v>
      </c>
      <c r="F83" s="97">
        <v>20</v>
      </c>
      <c r="H83" s="194"/>
      <c r="I83" s="194"/>
    </row>
    <row r="84" spans="1:9" ht="90.75" customHeight="1">
      <c r="A84" s="79" t="s">
        <v>172</v>
      </c>
      <c r="B84" s="95">
        <v>3</v>
      </c>
      <c r="C84" s="107">
        <v>4</v>
      </c>
      <c r="D84" s="87" t="s">
        <v>146</v>
      </c>
      <c r="E84" s="109"/>
      <c r="F84" s="97">
        <f>F87+F85</f>
        <v>119.7</v>
      </c>
      <c r="H84" s="194"/>
      <c r="I84" s="194"/>
    </row>
    <row r="85" spans="1:9" ht="114.75" customHeight="1">
      <c r="A85" s="92" t="s">
        <v>58</v>
      </c>
      <c r="B85" s="95">
        <v>3</v>
      </c>
      <c r="C85" s="107">
        <v>4</v>
      </c>
      <c r="D85" s="87" t="s">
        <v>146</v>
      </c>
      <c r="E85" s="109">
        <v>100</v>
      </c>
      <c r="F85" s="97">
        <f>F86</f>
        <v>42.7</v>
      </c>
      <c r="H85" s="194"/>
      <c r="I85" s="194"/>
    </row>
    <row r="86" spans="1:9" ht="46.5" customHeight="1">
      <c r="A86" s="92" t="s">
        <v>59</v>
      </c>
      <c r="B86" s="95">
        <v>3</v>
      </c>
      <c r="C86" s="107">
        <v>4</v>
      </c>
      <c r="D86" s="87" t="s">
        <v>146</v>
      </c>
      <c r="E86" s="109">
        <v>120</v>
      </c>
      <c r="F86" s="97">
        <v>42.7</v>
      </c>
      <c r="H86" s="194"/>
      <c r="I86" s="194"/>
    </row>
    <row r="87" spans="1:9" ht="44.25" customHeight="1">
      <c r="A87" s="70" t="s">
        <v>116</v>
      </c>
      <c r="B87" s="95">
        <v>3</v>
      </c>
      <c r="C87" s="107">
        <v>4</v>
      </c>
      <c r="D87" s="87" t="s">
        <v>146</v>
      </c>
      <c r="E87" s="109">
        <v>200</v>
      </c>
      <c r="F87" s="97">
        <f>F88</f>
        <v>77</v>
      </c>
      <c r="H87" s="194"/>
      <c r="I87" s="194"/>
    </row>
    <row r="88" spans="1:9" ht="38.25" customHeight="1">
      <c r="A88" s="70" t="s">
        <v>97</v>
      </c>
      <c r="B88" s="95">
        <v>3</v>
      </c>
      <c r="C88" s="107">
        <v>4</v>
      </c>
      <c r="D88" s="87" t="s">
        <v>146</v>
      </c>
      <c r="E88" s="109">
        <v>240</v>
      </c>
      <c r="F88" s="97">
        <v>77</v>
      </c>
      <c r="H88" s="194"/>
      <c r="I88" s="194"/>
    </row>
    <row r="89" spans="1:9" ht="52.5" customHeight="1">
      <c r="A89" s="179" t="s">
        <v>150</v>
      </c>
      <c r="B89" s="103">
        <v>3</v>
      </c>
      <c r="C89" s="104">
        <v>10</v>
      </c>
      <c r="D89" s="106"/>
      <c r="E89" s="106"/>
      <c r="F89" s="99">
        <f>F93+F90</f>
        <v>449.8</v>
      </c>
      <c r="H89" s="194"/>
      <c r="I89" s="194"/>
    </row>
    <row r="90" spans="1:9" ht="64.5" customHeight="1">
      <c r="A90" s="145" t="s">
        <v>133</v>
      </c>
      <c r="B90" s="146">
        <v>3</v>
      </c>
      <c r="C90" s="147">
        <v>10</v>
      </c>
      <c r="D90" s="149">
        <v>4020089141</v>
      </c>
      <c r="E90" s="153"/>
      <c r="F90" s="155">
        <f>F91</f>
        <v>238.3</v>
      </c>
      <c r="H90" s="194"/>
      <c r="I90" s="194"/>
    </row>
    <row r="91" spans="1:9" ht="42" customHeight="1">
      <c r="A91" s="145" t="s">
        <v>116</v>
      </c>
      <c r="B91" s="146">
        <v>3</v>
      </c>
      <c r="C91" s="147">
        <v>10</v>
      </c>
      <c r="D91" s="149">
        <v>4020089141</v>
      </c>
      <c r="E91" s="149">
        <v>200</v>
      </c>
      <c r="F91" s="155">
        <f>F92</f>
        <v>238.3</v>
      </c>
      <c r="H91" s="194"/>
      <c r="I91" s="194"/>
    </row>
    <row r="92" spans="1:9" ht="36" customHeight="1">
      <c r="A92" s="145" t="s">
        <v>97</v>
      </c>
      <c r="B92" s="146">
        <v>3</v>
      </c>
      <c r="C92" s="147">
        <v>10</v>
      </c>
      <c r="D92" s="149">
        <v>4020089141</v>
      </c>
      <c r="E92" s="149">
        <v>240</v>
      </c>
      <c r="F92" s="155">
        <v>238.3</v>
      </c>
      <c r="H92" s="194"/>
      <c r="I92" s="194"/>
    </row>
    <row r="93" spans="1:9" ht="19.5" customHeight="1">
      <c r="A93" s="79" t="s">
        <v>86</v>
      </c>
      <c r="B93" s="95">
        <v>3</v>
      </c>
      <c r="C93" s="107">
        <v>10</v>
      </c>
      <c r="D93" s="109">
        <v>4020099990</v>
      </c>
      <c r="E93" s="109"/>
      <c r="F93" s="97">
        <f>F94</f>
        <v>211.5</v>
      </c>
      <c r="H93" s="194"/>
      <c r="I93" s="194"/>
    </row>
    <row r="94" spans="1:9" ht="48" customHeight="1">
      <c r="A94" s="79" t="s">
        <v>116</v>
      </c>
      <c r="B94" s="95">
        <v>3</v>
      </c>
      <c r="C94" s="107">
        <v>10</v>
      </c>
      <c r="D94" s="109">
        <v>4020099990</v>
      </c>
      <c r="E94" s="109">
        <v>200</v>
      </c>
      <c r="F94" s="97">
        <f>F95</f>
        <v>211.5</v>
      </c>
      <c r="H94" s="194"/>
      <c r="I94" s="194"/>
    </row>
    <row r="95" spans="1:9" ht="37.5" customHeight="1">
      <c r="A95" s="70" t="s">
        <v>97</v>
      </c>
      <c r="B95" s="95">
        <v>3</v>
      </c>
      <c r="C95" s="107">
        <v>10</v>
      </c>
      <c r="D95" s="109">
        <v>4020099990</v>
      </c>
      <c r="E95" s="109">
        <v>240</v>
      </c>
      <c r="F95" s="97">
        <v>211.5</v>
      </c>
      <c r="H95" s="194"/>
      <c r="I95" s="194"/>
    </row>
    <row r="96" spans="1:9" ht="43.5" customHeight="1">
      <c r="A96" s="134" t="s">
        <v>96</v>
      </c>
      <c r="B96" s="103">
        <v>3</v>
      </c>
      <c r="C96" s="104">
        <v>14</v>
      </c>
      <c r="D96" s="106"/>
      <c r="E96" s="106"/>
      <c r="F96" s="99">
        <f>F97</f>
        <v>35.7</v>
      </c>
      <c r="H96" s="194"/>
      <c r="I96" s="194"/>
    </row>
    <row r="97" spans="1:9" ht="65.25" customHeight="1">
      <c r="A97" s="83" t="s">
        <v>191</v>
      </c>
      <c r="B97" s="128">
        <v>3</v>
      </c>
      <c r="C97" s="128">
        <v>14</v>
      </c>
      <c r="D97" s="126" t="s">
        <v>151</v>
      </c>
      <c r="E97" s="109"/>
      <c r="F97" s="97">
        <f>F98</f>
        <v>35.7</v>
      </c>
      <c r="H97" s="194"/>
      <c r="I97" s="194"/>
    </row>
    <row r="98" spans="1:9" ht="50.25" customHeight="1">
      <c r="A98" s="83" t="s">
        <v>152</v>
      </c>
      <c r="B98" s="128">
        <v>3</v>
      </c>
      <c r="C98" s="128">
        <v>14</v>
      </c>
      <c r="D98" s="126" t="s">
        <v>153</v>
      </c>
      <c r="E98" s="109"/>
      <c r="F98" s="97">
        <f>F99+F102</f>
        <v>35.7</v>
      </c>
      <c r="H98" s="194"/>
      <c r="I98" s="194"/>
    </row>
    <row r="99" spans="1:9" ht="32.25" customHeight="1">
      <c r="A99" s="83" t="s">
        <v>134</v>
      </c>
      <c r="B99" s="128">
        <v>3</v>
      </c>
      <c r="C99" s="128">
        <v>14</v>
      </c>
      <c r="D99" s="126" t="s">
        <v>154</v>
      </c>
      <c r="E99" s="109"/>
      <c r="F99" s="97">
        <f>F100</f>
        <v>25</v>
      </c>
      <c r="H99" s="194"/>
      <c r="I99" s="194"/>
    </row>
    <row r="100" spans="1:9" ht="104.25" customHeight="1">
      <c r="A100" s="83" t="s">
        <v>58</v>
      </c>
      <c r="B100" s="128">
        <v>3</v>
      </c>
      <c r="C100" s="128">
        <v>14</v>
      </c>
      <c r="D100" s="126" t="s">
        <v>154</v>
      </c>
      <c r="E100" s="109">
        <v>100</v>
      </c>
      <c r="F100" s="97">
        <f>F101</f>
        <v>25</v>
      </c>
      <c r="H100" s="194"/>
      <c r="I100" s="194"/>
    </row>
    <row r="101" spans="1:9" ht="45.75" customHeight="1">
      <c r="A101" s="83" t="s">
        <v>59</v>
      </c>
      <c r="B101" s="128">
        <v>3</v>
      </c>
      <c r="C101" s="128">
        <v>14</v>
      </c>
      <c r="D101" s="126" t="s">
        <v>154</v>
      </c>
      <c r="E101" s="109">
        <v>120</v>
      </c>
      <c r="F101" s="97">
        <v>25</v>
      </c>
      <c r="H101" s="194"/>
      <c r="I101" s="194"/>
    </row>
    <row r="102" spans="1:9" ht="27" customHeight="1">
      <c r="A102" s="83" t="s">
        <v>134</v>
      </c>
      <c r="B102" s="128">
        <v>3</v>
      </c>
      <c r="C102" s="128">
        <v>14</v>
      </c>
      <c r="D102" s="126" t="s">
        <v>155</v>
      </c>
      <c r="E102" s="109"/>
      <c r="F102" s="97">
        <f>F103</f>
        <v>10.7</v>
      </c>
      <c r="H102" s="194"/>
      <c r="I102" s="194"/>
    </row>
    <row r="103" spans="1:9" ht="113.25" customHeight="1">
      <c r="A103" s="83" t="s">
        <v>58</v>
      </c>
      <c r="B103" s="128">
        <v>3</v>
      </c>
      <c r="C103" s="128">
        <v>14</v>
      </c>
      <c r="D103" s="126" t="s">
        <v>155</v>
      </c>
      <c r="E103" s="109">
        <v>100</v>
      </c>
      <c r="F103" s="97">
        <f>F104</f>
        <v>10.7</v>
      </c>
      <c r="H103" s="194"/>
      <c r="I103" s="194"/>
    </row>
    <row r="104" spans="1:9" ht="42" customHeight="1">
      <c r="A104" s="83" t="s">
        <v>59</v>
      </c>
      <c r="B104" s="128">
        <v>3</v>
      </c>
      <c r="C104" s="128">
        <v>14</v>
      </c>
      <c r="D104" s="126" t="s">
        <v>155</v>
      </c>
      <c r="E104" s="109">
        <v>120</v>
      </c>
      <c r="F104" s="97">
        <v>10.7</v>
      </c>
      <c r="H104" s="194"/>
      <c r="I104" s="194"/>
    </row>
    <row r="105" spans="1:9" ht="20.25" customHeight="1">
      <c r="A105" s="102" t="s">
        <v>43</v>
      </c>
      <c r="B105" s="103">
        <v>4</v>
      </c>
      <c r="C105" s="104"/>
      <c r="D105" s="105"/>
      <c r="E105" s="106"/>
      <c r="F105" s="99">
        <f>F116+F122+F136+F142+F107+F112</f>
        <v>26967.6</v>
      </c>
      <c r="H105" s="194"/>
      <c r="I105" s="194"/>
    </row>
    <row r="106" spans="1:9" ht="18" customHeight="1">
      <c r="A106" s="102" t="s">
        <v>128</v>
      </c>
      <c r="B106" s="103">
        <v>4</v>
      </c>
      <c r="C106" s="104">
        <v>1</v>
      </c>
      <c r="D106" s="105"/>
      <c r="E106" s="106"/>
      <c r="F106" s="99">
        <f>F107</f>
        <v>2582.8</v>
      </c>
      <c r="H106" s="194"/>
      <c r="I106" s="194"/>
    </row>
    <row r="107" spans="1:9" ht="53.25" customHeight="1">
      <c r="A107" s="70" t="s">
        <v>175</v>
      </c>
      <c r="B107" s="95">
        <v>4</v>
      </c>
      <c r="C107" s="107">
        <v>1</v>
      </c>
      <c r="D107" s="108">
        <v>4060000000</v>
      </c>
      <c r="E107" s="109"/>
      <c r="F107" s="97">
        <f>F108</f>
        <v>2582.8</v>
      </c>
      <c r="H107" s="194"/>
      <c r="I107" s="194"/>
    </row>
    <row r="108" spans="1:9" ht="38.25">
      <c r="A108" s="70" t="s">
        <v>135</v>
      </c>
      <c r="B108" s="95">
        <v>4</v>
      </c>
      <c r="C108" s="107">
        <v>1</v>
      </c>
      <c r="D108" s="108">
        <v>4060089191</v>
      </c>
      <c r="E108" s="109"/>
      <c r="F108" s="97">
        <f>F109</f>
        <v>2582.8</v>
      </c>
      <c r="H108" s="194"/>
      <c r="I108" s="194"/>
    </row>
    <row r="109" spans="1:9" ht="15.75" customHeight="1">
      <c r="A109" s="84" t="s">
        <v>60</v>
      </c>
      <c r="B109" s="95">
        <v>4</v>
      </c>
      <c r="C109" s="107">
        <v>1</v>
      </c>
      <c r="D109" s="108">
        <v>4060089191</v>
      </c>
      <c r="E109" s="109">
        <v>800</v>
      </c>
      <c r="F109" s="97">
        <f>F110</f>
        <v>2582.8</v>
      </c>
      <c r="H109" s="194"/>
      <c r="I109" s="194"/>
    </row>
    <row r="110" spans="1:9" ht="76.5">
      <c r="A110" s="96" t="s">
        <v>124</v>
      </c>
      <c r="B110" s="95">
        <v>4</v>
      </c>
      <c r="C110" s="107">
        <v>1</v>
      </c>
      <c r="D110" s="108">
        <v>4060089191</v>
      </c>
      <c r="E110" s="109">
        <v>810</v>
      </c>
      <c r="F110" s="97">
        <f>F111</f>
        <v>2582.8</v>
      </c>
      <c r="H110" s="194"/>
      <c r="I110" s="194"/>
    </row>
    <row r="111" spans="1:9" ht="89.25">
      <c r="A111" s="83" t="s">
        <v>125</v>
      </c>
      <c r="B111" s="95">
        <v>4</v>
      </c>
      <c r="C111" s="107">
        <v>1</v>
      </c>
      <c r="D111" s="108">
        <v>4060089191</v>
      </c>
      <c r="E111" s="109">
        <v>811</v>
      </c>
      <c r="F111" s="97">
        <v>2582.8</v>
      </c>
      <c r="H111" s="194"/>
      <c r="I111" s="194"/>
    </row>
    <row r="112" spans="1:9" ht="19.5" customHeight="1">
      <c r="A112" s="98" t="s">
        <v>207</v>
      </c>
      <c r="B112" s="103">
        <v>4</v>
      </c>
      <c r="C112" s="104">
        <v>5</v>
      </c>
      <c r="D112" s="98"/>
      <c r="E112" s="98"/>
      <c r="F112" s="202">
        <v>300</v>
      </c>
      <c r="H112" s="194"/>
      <c r="I112" s="194"/>
    </row>
    <row r="113" spans="1:9" ht="51.75" customHeight="1">
      <c r="A113" s="83" t="s">
        <v>199</v>
      </c>
      <c r="B113" s="95">
        <v>4</v>
      </c>
      <c r="C113" s="107">
        <v>5</v>
      </c>
      <c r="D113" s="84">
        <v>4030089051</v>
      </c>
      <c r="E113" s="84"/>
      <c r="F113" s="133">
        <v>300</v>
      </c>
      <c r="H113" s="194"/>
      <c r="I113" s="194"/>
    </row>
    <row r="114" spans="1:9" ht="38.25">
      <c r="A114" s="83" t="s">
        <v>116</v>
      </c>
      <c r="B114" s="95">
        <v>4</v>
      </c>
      <c r="C114" s="107">
        <v>5</v>
      </c>
      <c r="D114" s="84">
        <v>4030089051</v>
      </c>
      <c r="E114" s="84">
        <v>200</v>
      </c>
      <c r="F114" s="133">
        <v>300</v>
      </c>
      <c r="H114" s="194"/>
      <c r="I114" s="194"/>
    </row>
    <row r="115" spans="1:9" ht="51">
      <c r="A115" s="83" t="s">
        <v>97</v>
      </c>
      <c r="B115" s="95">
        <v>4</v>
      </c>
      <c r="C115" s="107">
        <v>5</v>
      </c>
      <c r="D115" s="84">
        <v>4030089051</v>
      </c>
      <c r="E115" s="84">
        <v>240</v>
      </c>
      <c r="F115" s="133">
        <v>300</v>
      </c>
      <c r="H115" s="194"/>
      <c r="I115" s="194"/>
    </row>
    <row r="116" spans="1:9" ht="12.75">
      <c r="A116" s="102" t="s">
        <v>65</v>
      </c>
      <c r="B116" s="103">
        <v>4</v>
      </c>
      <c r="C116" s="104">
        <v>8</v>
      </c>
      <c r="D116" s="105"/>
      <c r="E116" s="106"/>
      <c r="F116" s="99">
        <f>F117</f>
        <v>8968.5</v>
      </c>
      <c r="H116" s="194"/>
      <c r="I116" s="194"/>
    </row>
    <row r="117" spans="1:9" ht="25.5">
      <c r="A117" s="79" t="s">
        <v>80</v>
      </c>
      <c r="B117" s="66" t="s">
        <v>81</v>
      </c>
      <c r="C117" s="66" t="s">
        <v>82</v>
      </c>
      <c r="D117" s="108">
        <v>4000000000</v>
      </c>
      <c r="E117" s="110"/>
      <c r="F117" s="97">
        <f>F118</f>
        <v>8968.5</v>
      </c>
      <c r="H117" s="194"/>
      <c r="I117" s="194"/>
    </row>
    <row r="118" spans="1:9" ht="25.5">
      <c r="A118" s="70" t="s">
        <v>68</v>
      </c>
      <c r="B118" s="66" t="s">
        <v>81</v>
      </c>
      <c r="C118" s="66" t="s">
        <v>82</v>
      </c>
      <c r="D118" s="108">
        <v>4030000000</v>
      </c>
      <c r="E118" s="67"/>
      <c r="F118" s="97">
        <f>F119</f>
        <v>8968.5</v>
      </c>
      <c r="H118" s="194"/>
      <c r="I118" s="194"/>
    </row>
    <row r="119" spans="1:9" ht="37.5" customHeight="1">
      <c r="A119" s="70" t="s">
        <v>102</v>
      </c>
      <c r="B119" s="66" t="s">
        <v>81</v>
      </c>
      <c r="C119" s="66" t="s">
        <v>82</v>
      </c>
      <c r="D119" s="108">
        <v>4030099990</v>
      </c>
      <c r="E119" s="66"/>
      <c r="F119" s="97">
        <f>F120</f>
        <v>8968.5</v>
      </c>
      <c r="H119" s="194"/>
      <c r="I119" s="194"/>
    </row>
    <row r="120" spans="1:9" ht="38.25">
      <c r="A120" s="70" t="s">
        <v>116</v>
      </c>
      <c r="B120" s="66" t="s">
        <v>81</v>
      </c>
      <c r="C120" s="66" t="s">
        <v>82</v>
      </c>
      <c r="D120" s="108">
        <v>4030099990</v>
      </c>
      <c r="E120" s="67">
        <v>200</v>
      </c>
      <c r="F120" s="97">
        <f>F121</f>
        <v>8968.5</v>
      </c>
      <c r="H120" s="194"/>
      <c r="I120" s="194"/>
    </row>
    <row r="121" spans="1:9" ht="52.5" customHeight="1">
      <c r="A121" s="70" t="s">
        <v>97</v>
      </c>
      <c r="B121" s="66" t="s">
        <v>81</v>
      </c>
      <c r="C121" s="66" t="s">
        <v>82</v>
      </c>
      <c r="D121" s="108">
        <v>4030099990</v>
      </c>
      <c r="E121" s="67">
        <v>240</v>
      </c>
      <c r="F121" s="97">
        <v>8968.5</v>
      </c>
      <c r="H121" s="194"/>
      <c r="I121" s="194"/>
    </row>
    <row r="122" spans="1:9" ht="32.25" customHeight="1">
      <c r="A122" s="102" t="s">
        <v>77</v>
      </c>
      <c r="B122" s="103">
        <v>4</v>
      </c>
      <c r="C122" s="104">
        <v>9</v>
      </c>
      <c r="D122" s="105"/>
      <c r="E122" s="106"/>
      <c r="F122" s="99">
        <f>F123</f>
        <v>12627.2</v>
      </c>
      <c r="H122" s="194"/>
      <c r="I122" s="194"/>
    </row>
    <row r="123" spans="1:9" ht="92.25" customHeight="1">
      <c r="A123" s="70" t="s">
        <v>105</v>
      </c>
      <c r="B123" s="95">
        <v>4</v>
      </c>
      <c r="C123" s="107">
        <v>9</v>
      </c>
      <c r="D123" s="111" t="s">
        <v>106</v>
      </c>
      <c r="E123" s="109"/>
      <c r="F123" s="97">
        <f>F131+F124</f>
        <v>12627.2</v>
      </c>
      <c r="H123" s="194"/>
      <c r="I123" s="194"/>
    </row>
    <row r="124" spans="1:9" ht="131.25" customHeight="1">
      <c r="A124" s="70" t="s">
        <v>166</v>
      </c>
      <c r="B124" s="95">
        <v>4</v>
      </c>
      <c r="C124" s="107">
        <v>9</v>
      </c>
      <c r="D124" s="111" t="s">
        <v>157</v>
      </c>
      <c r="E124" s="109"/>
      <c r="F124" s="97">
        <f>F128+F125</f>
        <v>5627.2</v>
      </c>
      <c r="H124" s="194"/>
      <c r="I124" s="194"/>
    </row>
    <row r="125" spans="1:9" ht="42" customHeight="1">
      <c r="A125" s="145" t="s">
        <v>176</v>
      </c>
      <c r="B125" s="146">
        <v>4</v>
      </c>
      <c r="C125" s="147">
        <v>9</v>
      </c>
      <c r="D125" s="148" t="s">
        <v>163</v>
      </c>
      <c r="E125" s="149"/>
      <c r="F125" s="97">
        <f>F126</f>
        <v>1483</v>
      </c>
      <c r="H125" s="194"/>
      <c r="I125" s="194"/>
    </row>
    <row r="126" spans="1:9" ht="38.25" customHeight="1">
      <c r="A126" s="145" t="s">
        <v>116</v>
      </c>
      <c r="B126" s="146">
        <v>4</v>
      </c>
      <c r="C126" s="147">
        <v>9</v>
      </c>
      <c r="D126" s="148" t="s">
        <v>163</v>
      </c>
      <c r="E126" s="149">
        <v>200</v>
      </c>
      <c r="F126" s="97">
        <f>F127</f>
        <v>1483</v>
      </c>
      <c r="H126" s="194"/>
      <c r="I126" s="194"/>
    </row>
    <row r="127" spans="1:9" ht="38.25" customHeight="1">
      <c r="A127" s="145" t="s">
        <v>97</v>
      </c>
      <c r="B127" s="146">
        <v>4</v>
      </c>
      <c r="C127" s="147">
        <v>9</v>
      </c>
      <c r="D127" s="148" t="s">
        <v>163</v>
      </c>
      <c r="E127" s="149">
        <v>240</v>
      </c>
      <c r="F127" s="97">
        <v>1483</v>
      </c>
      <c r="H127" s="194"/>
      <c r="I127" s="194"/>
    </row>
    <row r="128" spans="1:9" ht="25.5" customHeight="1">
      <c r="A128" s="70" t="s">
        <v>107</v>
      </c>
      <c r="B128" s="95">
        <v>4</v>
      </c>
      <c r="C128" s="107">
        <v>9</v>
      </c>
      <c r="D128" s="111" t="s">
        <v>156</v>
      </c>
      <c r="E128" s="109"/>
      <c r="F128" s="97">
        <f>F129</f>
        <v>4144.2</v>
      </c>
      <c r="H128" s="194"/>
      <c r="I128" s="194"/>
    </row>
    <row r="129" spans="1:9" ht="36.75" customHeight="1">
      <c r="A129" s="70" t="s">
        <v>116</v>
      </c>
      <c r="B129" s="95">
        <v>4</v>
      </c>
      <c r="C129" s="107">
        <v>9</v>
      </c>
      <c r="D129" s="111" t="s">
        <v>156</v>
      </c>
      <c r="E129" s="109">
        <v>200</v>
      </c>
      <c r="F129" s="97">
        <f>F130</f>
        <v>4144.2</v>
      </c>
      <c r="H129" s="194"/>
      <c r="I129" s="194"/>
    </row>
    <row r="130" spans="1:9" ht="34.5" customHeight="1">
      <c r="A130" s="70" t="s">
        <v>97</v>
      </c>
      <c r="B130" s="95">
        <v>4</v>
      </c>
      <c r="C130" s="107">
        <v>9</v>
      </c>
      <c r="D130" s="111" t="s">
        <v>156</v>
      </c>
      <c r="E130" s="109">
        <v>240</v>
      </c>
      <c r="F130" s="97">
        <v>4144.2</v>
      </c>
      <c r="H130" s="194"/>
      <c r="I130" s="194"/>
    </row>
    <row r="131" spans="1:9" ht="178.5" customHeight="1">
      <c r="A131" s="70" t="s">
        <v>108</v>
      </c>
      <c r="B131" s="95">
        <v>4</v>
      </c>
      <c r="C131" s="107">
        <v>9</v>
      </c>
      <c r="D131" s="111" t="s">
        <v>109</v>
      </c>
      <c r="E131" s="109"/>
      <c r="F131" s="97">
        <f>F132</f>
        <v>7000</v>
      </c>
      <c r="H131" s="194"/>
      <c r="I131" s="194"/>
    </row>
    <row r="132" spans="1:9" ht="64.5" customHeight="1">
      <c r="A132" s="70" t="s">
        <v>110</v>
      </c>
      <c r="B132" s="95">
        <v>4</v>
      </c>
      <c r="C132" s="107">
        <v>9</v>
      </c>
      <c r="D132" s="111" t="s">
        <v>111</v>
      </c>
      <c r="E132" s="109"/>
      <c r="F132" s="97">
        <f>F133</f>
        <v>7000</v>
      </c>
      <c r="H132" s="194"/>
      <c r="I132" s="194"/>
    </row>
    <row r="133" spans="1:9" ht="26.25" customHeight="1">
      <c r="A133" s="70" t="s">
        <v>107</v>
      </c>
      <c r="B133" s="95">
        <v>4</v>
      </c>
      <c r="C133" s="107">
        <v>9</v>
      </c>
      <c r="D133" s="111" t="s">
        <v>112</v>
      </c>
      <c r="E133" s="109"/>
      <c r="F133" s="97">
        <f>F134</f>
        <v>7000</v>
      </c>
      <c r="H133" s="194"/>
      <c r="I133" s="194"/>
    </row>
    <row r="134" spans="1:9" ht="38.25" customHeight="1">
      <c r="A134" s="70" t="s">
        <v>116</v>
      </c>
      <c r="B134" s="95">
        <v>4</v>
      </c>
      <c r="C134" s="107">
        <v>9</v>
      </c>
      <c r="D134" s="111" t="s">
        <v>112</v>
      </c>
      <c r="E134" s="109">
        <v>200</v>
      </c>
      <c r="F134" s="97">
        <f>F135</f>
        <v>7000</v>
      </c>
      <c r="H134" s="194"/>
      <c r="I134" s="194"/>
    </row>
    <row r="135" spans="1:9" ht="48.75" customHeight="1">
      <c r="A135" s="70" t="s">
        <v>97</v>
      </c>
      <c r="B135" s="95">
        <v>4</v>
      </c>
      <c r="C135" s="107">
        <v>9</v>
      </c>
      <c r="D135" s="111" t="s">
        <v>112</v>
      </c>
      <c r="E135" s="109">
        <v>240</v>
      </c>
      <c r="F135" s="97">
        <v>7000</v>
      </c>
      <c r="H135" s="194"/>
      <c r="I135" s="194"/>
    </row>
    <row r="136" spans="1:9" ht="15.75" customHeight="1">
      <c r="A136" s="135" t="s">
        <v>83</v>
      </c>
      <c r="B136" s="103">
        <v>4</v>
      </c>
      <c r="C136" s="104">
        <v>10</v>
      </c>
      <c r="D136" s="105"/>
      <c r="E136" s="106"/>
      <c r="F136" s="99">
        <f>F137</f>
        <v>2106.1</v>
      </c>
      <c r="H136" s="194"/>
      <c r="I136" s="194"/>
    </row>
    <row r="137" spans="1:9" ht="25.5" customHeight="1">
      <c r="A137" s="77" t="s">
        <v>79</v>
      </c>
      <c r="B137" s="95">
        <v>4</v>
      </c>
      <c r="C137" s="107">
        <v>10</v>
      </c>
      <c r="D137" s="108">
        <v>4000000000</v>
      </c>
      <c r="E137" s="106"/>
      <c r="F137" s="97">
        <f>F138</f>
        <v>2106.1</v>
      </c>
      <c r="H137" s="194"/>
      <c r="I137" s="194"/>
    </row>
    <row r="138" spans="1:9" ht="50.25" customHeight="1">
      <c r="A138" s="77" t="s">
        <v>78</v>
      </c>
      <c r="B138" s="95">
        <v>4</v>
      </c>
      <c r="C138" s="107">
        <v>10</v>
      </c>
      <c r="D138" s="108">
        <v>4010000000</v>
      </c>
      <c r="E138" s="109"/>
      <c r="F138" s="97">
        <f>F139</f>
        <v>2106.1</v>
      </c>
      <c r="H138" s="194"/>
      <c r="I138" s="194"/>
    </row>
    <row r="139" spans="1:9" ht="29.25" customHeight="1">
      <c r="A139" s="77" t="s">
        <v>89</v>
      </c>
      <c r="B139" s="95">
        <v>4</v>
      </c>
      <c r="C139" s="107">
        <v>10</v>
      </c>
      <c r="D139" s="108">
        <v>4010002400</v>
      </c>
      <c r="E139" s="109"/>
      <c r="F139" s="97">
        <f>F140</f>
        <v>2106.1</v>
      </c>
      <c r="H139" s="194"/>
      <c r="I139" s="194"/>
    </row>
    <row r="140" spans="1:9" ht="38.25" customHeight="1">
      <c r="A140" s="77" t="s">
        <v>116</v>
      </c>
      <c r="B140" s="95">
        <v>4</v>
      </c>
      <c r="C140" s="107">
        <v>10</v>
      </c>
      <c r="D140" s="108">
        <v>4010002400</v>
      </c>
      <c r="E140" s="109">
        <v>200</v>
      </c>
      <c r="F140" s="97">
        <f>F141</f>
        <v>2106.1</v>
      </c>
      <c r="H140" s="194"/>
      <c r="I140" s="194"/>
    </row>
    <row r="141" spans="1:9" ht="55.5" customHeight="1">
      <c r="A141" s="77" t="s">
        <v>97</v>
      </c>
      <c r="B141" s="95">
        <v>4</v>
      </c>
      <c r="C141" s="107">
        <v>10</v>
      </c>
      <c r="D141" s="108">
        <v>4010002400</v>
      </c>
      <c r="E141" s="109">
        <v>240</v>
      </c>
      <c r="F141" s="97">
        <v>2106.1</v>
      </c>
      <c r="H141" s="194"/>
      <c r="I141" s="194"/>
    </row>
    <row r="142" spans="1:9" ht="24.75" customHeight="1">
      <c r="A142" s="102" t="s">
        <v>17</v>
      </c>
      <c r="B142" s="103">
        <v>4</v>
      </c>
      <c r="C142" s="104">
        <v>12</v>
      </c>
      <c r="D142" s="105"/>
      <c r="E142" s="106"/>
      <c r="F142" s="99">
        <f>F144</f>
        <v>383</v>
      </c>
      <c r="H142" s="194"/>
      <c r="I142" s="194"/>
    </row>
    <row r="143" spans="1:9" ht="22.5" customHeight="1">
      <c r="A143" s="77" t="s">
        <v>79</v>
      </c>
      <c r="B143" s="95">
        <v>4</v>
      </c>
      <c r="C143" s="107">
        <v>12</v>
      </c>
      <c r="D143" s="108">
        <v>4000000000</v>
      </c>
      <c r="E143" s="106"/>
      <c r="F143" s="97">
        <f>F144</f>
        <v>383</v>
      </c>
      <c r="H143" s="194"/>
      <c r="I143" s="194"/>
    </row>
    <row r="144" spans="1:9" ht="33" customHeight="1">
      <c r="A144" s="77" t="s">
        <v>68</v>
      </c>
      <c r="B144" s="95">
        <v>4</v>
      </c>
      <c r="C144" s="107">
        <v>12</v>
      </c>
      <c r="D144" s="108">
        <v>4030000000</v>
      </c>
      <c r="E144" s="106"/>
      <c r="F144" s="97">
        <f>F145</f>
        <v>383</v>
      </c>
      <c r="H144" s="194"/>
      <c r="I144" s="194"/>
    </row>
    <row r="145" spans="1:9" ht="30" customHeight="1">
      <c r="A145" s="77" t="s">
        <v>136</v>
      </c>
      <c r="B145" s="95">
        <v>4</v>
      </c>
      <c r="C145" s="107">
        <v>12</v>
      </c>
      <c r="D145" s="108">
        <v>4030089182</v>
      </c>
      <c r="E145" s="106"/>
      <c r="F145" s="97">
        <f>F147</f>
        <v>383</v>
      </c>
      <c r="H145" s="194"/>
      <c r="I145" s="194"/>
    </row>
    <row r="146" spans="1:9" ht="42.75" customHeight="1">
      <c r="A146" s="70" t="s">
        <v>116</v>
      </c>
      <c r="B146" s="95">
        <v>4</v>
      </c>
      <c r="C146" s="107">
        <v>12</v>
      </c>
      <c r="D146" s="108">
        <v>4030089182</v>
      </c>
      <c r="E146" s="109">
        <v>200</v>
      </c>
      <c r="F146" s="97">
        <f>F147</f>
        <v>383</v>
      </c>
      <c r="H146" s="194"/>
      <c r="I146" s="194"/>
    </row>
    <row r="147" spans="1:9" ht="51" customHeight="1">
      <c r="A147" s="70" t="s">
        <v>97</v>
      </c>
      <c r="B147" s="95">
        <v>4</v>
      </c>
      <c r="C147" s="107">
        <v>12</v>
      </c>
      <c r="D147" s="108">
        <v>4030089182</v>
      </c>
      <c r="E147" s="109">
        <v>240</v>
      </c>
      <c r="F147" s="97">
        <v>383</v>
      </c>
      <c r="H147" s="194"/>
      <c r="I147" s="194"/>
    </row>
    <row r="148" spans="1:9" ht="26.25" customHeight="1">
      <c r="A148" s="102" t="s">
        <v>69</v>
      </c>
      <c r="B148" s="103">
        <v>5</v>
      </c>
      <c r="C148" s="104"/>
      <c r="D148" s="106"/>
      <c r="E148" s="106"/>
      <c r="F148" s="99">
        <f>F149+F158</f>
        <v>28515.999999999996</v>
      </c>
      <c r="H148" s="194"/>
      <c r="I148" s="194"/>
    </row>
    <row r="149" spans="1:9" ht="18.75" customHeight="1">
      <c r="A149" s="102" t="s">
        <v>42</v>
      </c>
      <c r="B149" s="103">
        <v>5</v>
      </c>
      <c r="C149" s="104">
        <v>1</v>
      </c>
      <c r="D149" s="106"/>
      <c r="E149" s="106"/>
      <c r="F149" s="99">
        <f>F150</f>
        <v>2860.1</v>
      </c>
      <c r="H149" s="194"/>
      <c r="I149" s="194"/>
    </row>
    <row r="150" spans="1:9" ht="30.75" customHeight="1">
      <c r="A150" s="77" t="s">
        <v>79</v>
      </c>
      <c r="B150" s="95">
        <v>5</v>
      </c>
      <c r="C150" s="107">
        <v>1</v>
      </c>
      <c r="D150" s="109">
        <v>4000000000</v>
      </c>
      <c r="E150" s="109"/>
      <c r="F150" s="97">
        <f>F151</f>
        <v>2860.1</v>
      </c>
      <c r="H150" s="194"/>
      <c r="I150" s="194"/>
    </row>
    <row r="151" spans="1:9" ht="25.5">
      <c r="A151" s="70" t="s">
        <v>90</v>
      </c>
      <c r="B151" s="95">
        <v>5</v>
      </c>
      <c r="C151" s="107">
        <v>1</v>
      </c>
      <c r="D151" s="109">
        <v>4060000000</v>
      </c>
      <c r="E151" s="109"/>
      <c r="F151" s="97">
        <f>F155+F152</f>
        <v>2860.1</v>
      </c>
      <c r="H151" s="194"/>
      <c r="I151" s="194"/>
    </row>
    <row r="152" spans="1:9" ht="25.5">
      <c r="A152" s="70" t="s">
        <v>177</v>
      </c>
      <c r="B152" s="95">
        <v>5</v>
      </c>
      <c r="C152" s="107">
        <v>1</v>
      </c>
      <c r="D152" s="109">
        <v>4060089102</v>
      </c>
      <c r="E152" s="109"/>
      <c r="F152" s="97">
        <f>F153</f>
        <v>1296</v>
      </c>
      <c r="H152" s="194"/>
      <c r="I152" s="194"/>
    </row>
    <row r="153" spans="1:9" ht="38.25">
      <c r="A153" s="70" t="s">
        <v>116</v>
      </c>
      <c r="B153" s="95">
        <v>5</v>
      </c>
      <c r="C153" s="107">
        <v>1</v>
      </c>
      <c r="D153" s="109">
        <v>4060089102</v>
      </c>
      <c r="E153" s="109">
        <v>200</v>
      </c>
      <c r="F153" s="97">
        <f>F154</f>
        <v>1296</v>
      </c>
      <c r="H153" s="194"/>
      <c r="I153" s="194"/>
    </row>
    <row r="154" spans="1:9" ht="51">
      <c r="A154" s="70" t="s">
        <v>97</v>
      </c>
      <c r="B154" s="95">
        <v>5</v>
      </c>
      <c r="C154" s="107">
        <v>1</v>
      </c>
      <c r="D154" s="109">
        <v>4060089102</v>
      </c>
      <c r="E154" s="109">
        <v>240</v>
      </c>
      <c r="F154" s="97">
        <v>1296</v>
      </c>
      <c r="H154" s="194"/>
      <c r="I154" s="194"/>
    </row>
    <row r="155" spans="1:9" ht="15.75" customHeight="1">
      <c r="A155" s="70" t="s">
        <v>86</v>
      </c>
      <c r="B155" s="95">
        <v>5</v>
      </c>
      <c r="C155" s="107">
        <v>1</v>
      </c>
      <c r="D155" s="109">
        <v>4060099990</v>
      </c>
      <c r="E155" s="106"/>
      <c r="F155" s="97">
        <f>F156</f>
        <v>1564.1</v>
      </c>
      <c r="H155" s="194"/>
      <c r="I155" s="194"/>
    </row>
    <row r="156" spans="1:9" ht="40.5" customHeight="1">
      <c r="A156" s="70" t="s">
        <v>116</v>
      </c>
      <c r="B156" s="95">
        <v>5</v>
      </c>
      <c r="C156" s="107">
        <v>1</v>
      </c>
      <c r="D156" s="109">
        <v>4060099990</v>
      </c>
      <c r="E156" s="109">
        <v>200</v>
      </c>
      <c r="F156" s="97">
        <f>F157</f>
        <v>1564.1</v>
      </c>
      <c r="H156" s="194"/>
      <c r="I156" s="194"/>
    </row>
    <row r="157" spans="1:9" ht="52.5" customHeight="1">
      <c r="A157" s="70" t="s">
        <v>97</v>
      </c>
      <c r="B157" s="95">
        <v>5</v>
      </c>
      <c r="C157" s="107">
        <v>1</v>
      </c>
      <c r="D157" s="109">
        <v>4060099990</v>
      </c>
      <c r="E157" s="109">
        <v>240</v>
      </c>
      <c r="F157" s="97">
        <v>1564.1</v>
      </c>
      <c r="H157" s="194"/>
      <c r="I157" s="194"/>
    </row>
    <row r="158" spans="1:9" ht="22.5" customHeight="1">
      <c r="A158" s="102" t="s">
        <v>39</v>
      </c>
      <c r="B158" s="103">
        <v>5</v>
      </c>
      <c r="C158" s="104">
        <v>3</v>
      </c>
      <c r="D158" s="106"/>
      <c r="E158" s="106"/>
      <c r="F158" s="99">
        <f>F159</f>
        <v>25655.899999999998</v>
      </c>
      <c r="H158" s="194"/>
      <c r="I158" s="194"/>
    </row>
    <row r="159" spans="1:9" ht="15.75" customHeight="1">
      <c r="A159" s="70" t="s">
        <v>67</v>
      </c>
      <c r="B159" s="95">
        <v>5</v>
      </c>
      <c r="C159" s="107">
        <v>3</v>
      </c>
      <c r="D159" s="109">
        <v>4000000000</v>
      </c>
      <c r="E159" s="109"/>
      <c r="F159" s="97">
        <f>F160</f>
        <v>25655.899999999998</v>
      </c>
      <c r="H159" s="194"/>
      <c r="I159" s="194"/>
    </row>
    <row r="160" spans="1:9" ht="25.5">
      <c r="A160" s="70" t="s">
        <v>95</v>
      </c>
      <c r="B160" s="95">
        <v>5</v>
      </c>
      <c r="C160" s="107">
        <v>3</v>
      </c>
      <c r="D160" s="109">
        <v>4060000000</v>
      </c>
      <c r="E160" s="109"/>
      <c r="F160" s="97">
        <f>F164+F167+F170+F161</f>
        <v>25655.899999999998</v>
      </c>
      <c r="H160" s="194"/>
      <c r="I160" s="194"/>
    </row>
    <row r="161" spans="1:9" ht="25.5">
      <c r="A161" s="145" t="s">
        <v>202</v>
      </c>
      <c r="B161" s="146">
        <v>5</v>
      </c>
      <c r="C161" s="147">
        <v>3</v>
      </c>
      <c r="D161" s="149">
        <v>4060089108</v>
      </c>
      <c r="E161" s="149"/>
      <c r="F161" s="97">
        <f>F162</f>
        <v>800</v>
      </c>
      <c r="H161" s="194"/>
      <c r="I161" s="194"/>
    </row>
    <row r="162" spans="1:9" ht="38.25">
      <c r="A162" s="145" t="s">
        <v>116</v>
      </c>
      <c r="B162" s="146">
        <v>5</v>
      </c>
      <c r="C162" s="147">
        <v>3</v>
      </c>
      <c r="D162" s="149">
        <v>4060089108</v>
      </c>
      <c r="E162" s="149">
        <v>200</v>
      </c>
      <c r="F162" s="97">
        <f>F163</f>
        <v>800</v>
      </c>
      <c r="H162" s="194"/>
      <c r="I162" s="194"/>
    </row>
    <row r="163" spans="1:9" ht="51">
      <c r="A163" s="145" t="s">
        <v>97</v>
      </c>
      <c r="B163" s="146">
        <v>5</v>
      </c>
      <c r="C163" s="147">
        <v>3</v>
      </c>
      <c r="D163" s="149">
        <v>4060089108</v>
      </c>
      <c r="E163" s="149">
        <v>240</v>
      </c>
      <c r="F163" s="97">
        <v>800</v>
      </c>
      <c r="H163" s="194"/>
      <c r="I163" s="194"/>
    </row>
    <row r="164" spans="1:9" ht="38.25">
      <c r="A164" s="70" t="s">
        <v>178</v>
      </c>
      <c r="B164" s="95">
        <v>5</v>
      </c>
      <c r="C164" s="107">
        <v>3</v>
      </c>
      <c r="D164" s="109">
        <v>4060089130</v>
      </c>
      <c r="E164" s="109"/>
      <c r="F164" s="97">
        <f>F165</f>
        <v>1185</v>
      </c>
      <c r="H164" s="194"/>
      <c r="I164" s="194"/>
    </row>
    <row r="165" spans="1:9" ht="39.75" customHeight="1">
      <c r="A165" s="70" t="s">
        <v>116</v>
      </c>
      <c r="B165" s="95">
        <v>5</v>
      </c>
      <c r="C165" s="107">
        <v>3</v>
      </c>
      <c r="D165" s="109">
        <v>4060089130</v>
      </c>
      <c r="E165" s="109">
        <v>200</v>
      </c>
      <c r="F165" s="97">
        <f>F166</f>
        <v>1185</v>
      </c>
      <c r="H165" s="194"/>
      <c r="I165" s="194"/>
    </row>
    <row r="166" spans="1:9" ht="51" customHeight="1">
      <c r="A166" s="70" t="s">
        <v>97</v>
      </c>
      <c r="B166" s="95">
        <v>5</v>
      </c>
      <c r="C166" s="107">
        <v>3</v>
      </c>
      <c r="D166" s="109">
        <v>4060089130</v>
      </c>
      <c r="E166" s="109">
        <v>240</v>
      </c>
      <c r="F166" s="97">
        <v>1185</v>
      </c>
      <c r="H166" s="194"/>
      <c r="I166" s="194"/>
    </row>
    <row r="167" spans="1:9" ht="41.25" customHeight="1">
      <c r="A167" s="70" t="s">
        <v>179</v>
      </c>
      <c r="B167" s="95">
        <v>5</v>
      </c>
      <c r="C167" s="107">
        <v>3</v>
      </c>
      <c r="D167" s="109">
        <v>4060099990</v>
      </c>
      <c r="E167" s="109"/>
      <c r="F167" s="97">
        <f>F168</f>
        <v>63.3</v>
      </c>
      <c r="H167" s="194"/>
      <c r="I167" s="194"/>
    </row>
    <row r="168" spans="1:9" ht="47.25" customHeight="1">
      <c r="A168" s="70" t="s">
        <v>116</v>
      </c>
      <c r="B168" s="95">
        <v>5</v>
      </c>
      <c r="C168" s="107">
        <v>3</v>
      </c>
      <c r="D168" s="109">
        <v>4060099990</v>
      </c>
      <c r="E168" s="109">
        <v>200</v>
      </c>
      <c r="F168" s="97">
        <f>F169</f>
        <v>63.3</v>
      </c>
      <c r="H168" s="194"/>
      <c r="I168" s="194"/>
    </row>
    <row r="169" spans="1:9" ht="51" customHeight="1">
      <c r="A169" s="70" t="s">
        <v>97</v>
      </c>
      <c r="B169" s="95">
        <v>5</v>
      </c>
      <c r="C169" s="107">
        <v>3</v>
      </c>
      <c r="D169" s="109">
        <v>4060099990</v>
      </c>
      <c r="E169" s="109">
        <v>240</v>
      </c>
      <c r="F169" s="97">
        <v>63.3</v>
      </c>
      <c r="H169" s="194"/>
      <c r="I169" s="194"/>
    </row>
    <row r="170" spans="1:9" ht="21" customHeight="1">
      <c r="A170" s="70" t="s">
        <v>86</v>
      </c>
      <c r="B170" s="95">
        <v>5</v>
      </c>
      <c r="C170" s="107">
        <v>3</v>
      </c>
      <c r="D170" s="109">
        <v>4060099990</v>
      </c>
      <c r="E170" s="109"/>
      <c r="F170" s="97">
        <f>F171</f>
        <v>23607.6</v>
      </c>
      <c r="H170" s="194"/>
      <c r="I170" s="194"/>
    </row>
    <row r="171" spans="1:9" ht="37.5" customHeight="1">
      <c r="A171" s="70" t="s">
        <v>116</v>
      </c>
      <c r="B171" s="95">
        <v>5</v>
      </c>
      <c r="C171" s="107">
        <v>3</v>
      </c>
      <c r="D171" s="109">
        <v>4060099990</v>
      </c>
      <c r="E171" s="109">
        <v>200</v>
      </c>
      <c r="F171" s="97">
        <f>F172</f>
        <v>23607.6</v>
      </c>
      <c r="H171" s="194"/>
      <c r="I171" s="194"/>
    </row>
    <row r="172" spans="1:9" ht="37.5" customHeight="1">
      <c r="A172" s="70" t="s">
        <v>97</v>
      </c>
      <c r="B172" s="95">
        <v>5</v>
      </c>
      <c r="C172" s="107">
        <v>3</v>
      </c>
      <c r="D172" s="109">
        <v>4060099990</v>
      </c>
      <c r="E172" s="109">
        <v>240</v>
      </c>
      <c r="F172" s="97">
        <v>23607.6</v>
      </c>
      <c r="H172" s="194"/>
      <c r="I172" s="194"/>
    </row>
    <row r="173" spans="1:9" ht="22.5" customHeight="1">
      <c r="A173" s="150" t="s">
        <v>180</v>
      </c>
      <c r="B173" s="151">
        <v>6</v>
      </c>
      <c r="C173" s="152"/>
      <c r="D173" s="153"/>
      <c r="E173" s="153"/>
      <c r="F173" s="154">
        <f>F174</f>
        <v>1694.6999999999998</v>
      </c>
      <c r="H173" s="194"/>
      <c r="I173" s="194"/>
    </row>
    <row r="174" spans="1:9" ht="27" customHeight="1">
      <c r="A174" s="145" t="s">
        <v>181</v>
      </c>
      <c r="B174" s="146">
        <v>6</v>
      </c>
      <c r="C174" s="147">
        <v>5</v>
      </c>
      <c r="D174" s="149"/>
      <c r="E174" s="149"/>
      <c r="F174" s="155">
        <f>F175+F181+F178</f>
        <v>1694.6999999999998</v>
      </c>
      <c r="H174" s="194"/>
      <c r="I174" s="194"/>
    </row>
    <row r="175" spans="1:9" ht="36.75" customHeight="1">
      <c r="A175" s="145" t="s">
        <v>182</v>
      </c>
      <c r="B175" s="146">
        <v>6</v>
      </c>
      <c r="C175" s="147">
        <v>5</v>
      </c>
      <c r="D175" s="149">
        <v>4060089061</v>
      </c>
      <c r="E175" s="149"/>
      <c r="F175" s="155">
        <v>550</v>
      </c>
      <c r="H175" s="194"/>
      <c r="I175" s="194"/>
    </row>
    <row r="176" spans="1:9" ht="37.5" customHeight="1">
      <c r="A176" s="145" t="s">
        <v>116</v>
      </c>
      <c r="B176" s="146">
        <v>6</v>
      </c>
      <c r="C176" s="147">
        <v>5</v>
      </c>
      <c r="D176" s="149">
        <v>4060089061</v>
      </c>
      <c r="E176" s="149">
        <v>200</v>
      </c>
      <c r="F176" s="155">
        <v>550</v>
      </c>
      <c r="H176" s="194"/>
      <c r="I176" s="194"/>
    </row>
    <row r="177" spans="1:9" ht="49.5" customHeight="1">
      <c r="A177" s="145" t="s">
        <v>97</v>
      </c>
      <c r="B177" s="146">
        <v>6</v>
      </c>
      <c r="C177" s="147">
        <v>5</v>
      </c>
      <c r="D177" s="149">
        <v>4060089061</v>
      </c>
      <c r="E177" s="149">
        <v>240</v>
      </c>
      <c r="F177" s="155">
        <v>550</v>
      </c>
      <c r="H177" s="194"/>
      <c r="I177" s="194"/>
    </row>
    <row r="178" spans="1:9" ht="37.5" customHeight="1">
      <c r="A178" s="145" t="s">
        <v>212</v>
      </c>
      <c r="B178" s="146">
        <v>6</v>
      </c>
      <c r="C178" s="147">
        <v>5</v>
      </c>
      <c r="D178" s="149">
        <v>4060089062</v>
      </c>
      <c r="E178" s="149"/>
      <c r="F178" s="155">
        <f>F179</f>
        <v>1058.3</v>
      </c>
      <c r="H178" s="194"/>
      <c r="I178" s="194"/>
    </row>
    <row r="179" spans="1:9" ht="37.5" customHeight="1">
      <c r="A179" s="145" t="s">
        <v>116</v>
      </c>
      <c r="B179" s="146">
        <v>6</v>
      </c>
      <c r="C179" s="147">
        <v>5</v>
      </c>
      <c r="D179" s="149">
        <v>4060089062</v>
      </c>
      <c r="E179" s="149">
        <v>200</v>
      </c>
      <c r="F179" s="155">
        <f>F180</f>
        <v>1058.3</v>
      </c>
      <c r="H179" s="194"/>
      <c r="I179" s="194"/>
    </row>
    <row r="180" spans="1:9" ht="56.25" customHeight="1">
      <c r="A180" s="145" t="s">
        <v>97</v>
      </c>
      <c r="B180" s="146">
        <v>6</v>
      </c>
      <c r="C180" s="147">
        <v>5</v>
      </c>
      <c r="D180" s="149">
        <v>4060089062</v>
      </c>
      <c r="E180" s="149">
        <v>240</v>
      </c>
      <c r="F180" s="155">
        <v>1058.3</v>
      </c>
      <c r="H180" s="194"/>
      <c r="I180" s="194"/>
    </row>
    <row r="181" spans="1:9" ht="21" customHeight="1">
      <c r="A181" s="70" t="s">
        <v>86</v>
      </c>
      <c r="B181" s="95">
        <v>6</v>
      </c>
      <c r="C181" s="107">
        <v>5</v>
      </c>
      <c r="D181" s="109">
        <v>4060099990</v>
      </c>
      <c r="E181" s="109"/>
      <c r="F181" s="155">
        <f>F182</f>
        <v>86.4</v>
      </c>
      <c r="H181" s="194"/>
      <c r="I181" s="194"/>
    </row>
    <row r="182" spans="1:9" ht="37.5" customHeight="1">
      <c r="A182" s="70" t="s">
        <v>116</v>
      </c>
      <c r="B182" s="95">
        <v>6</v>
      </c>
      <c r="C182" s="107">
        <v>5</v>
      </c>
      <c r="D182" s="109">
        <v>4060099990</v>
      </c>
      <c r="E182" s="109">
        <v>200</v>
      </c>
      <c r="F182" s="155">
        <f>F183</f>
        <v>86.4</v>
      </c>
      <c r="H182" s="194"/>
      <c r="I182" s="194"/>
    </row>
    <row r="183" spans="1:9" ht="37.5" customHeight="1">
      <c r="A183" s="70" t="s">
        <v>97</v>
      </c>
      <c r="B183" s="95">
        <v>6</v>
      </c>
      <c r="C183" s="107">
        <v>5</v>
      </c>
      <c r="D183" s="109">
        <v>4060099990</v>
      </c>
      <c r="E183" s="109">
        <v>240</v>
      </c>
      <c r="F183" s="155">
        <v>86.4</v>
      </c>
      <c r="H183" s="194"/>
      <c r="I183" s="194"/>
    </row>
    <row r="184" spans="1:9" ht="20.25" customHeight="1">
      <c r="A184" s="112" t="s">
        <v>114</v>
      </c>
      <c r="B184" s="103">
        <v>8</v>
      </c>
      <c r="C184" s="107"/>
      <c r="D184" s="109"/>
      <c r="E184" s="109"/>
      <c r="F184" s="99">
        <f>F185+F205</f>
        <v>16978.3</v>
      </c>
      <c r="H184" s="194"/>
      <c r="I184" s="194"/>
    </row>
    <row r="185" spans="1:9" ht="18" customHeight="1">
      <c r="A185" s="112" t="s">
        <v>22</v>
      </c>
      <c r="B185" s="136">
        <v>8</v>
      </c>
      <c r="C185" s="137">
        <v>1</v>
      </c>
      <c r="D185" s="138"/>
      <c r="E185" s="106"/>
      <c r="F185" s="99">
        <f>F186</f>
        <v>16248.3</v>
      </c>
      <c r="H185" s="194"/>
      <c r="I185" s="194"/>
    </row>
    <row r="186" spans="1:9" ht="31.5" customHeight="1">
      <c r="A186" s="77" t="s">
        <v>79</v>
      </c>
      <c r="B186" s="113">
        <v>8</v>
      </c>
      <c r="C186" s="114">
        <v>1</v>
      </c>
      <c r="D186" s="66" t="s">
        <v>130</v>
      </c>
      <c r="E186" s="109"/>
      <c r="F186" s="97">
        <f>F187</f>
        <v>16248.3</v>
      </c>
      <c r="H186" s="194"/>
      <c r="I186" s="194"/>
    </row>
    <row r="187" spans="1:11" ht="25.5">
      <c r="A187" s="70" t="s">
        <v>91</v>
      </c>
      <c r="B187" s="113">
        <v>8</v>
      </c>
      <c r="C187" s="114">
        <v>1</v>
      </c>
      <c r="D187" s="109">
        <v>4070000000</v>
      </c>
      <c r="E187" s="109"/>
      <c r="F187" s="97">
        <f>F188+F194+F202+F191+F199</f>
        <v>16248.3</v>
      </c>
      <c r="H187" s="194"/>
      <c r="I187" s="195"/>
      <c r="J187" s="62"/>
      <c r="K187" s="62"/>
    </row>
    <row r="188" spans="1:11" ht="39" customHeight="1">
      <c r="A188" s="79" t="s">
        <v>137</v>
      </c>
      <c r="B188" s="113">
        <v>8</v>
      </c>
      <c r="C188" s="114">
        <v>1</v>
      </c>
      <c r="D188" s="109">
        <v>4070082520</v>
      </c>
      <c r="E188" s="81"/>
      <c r="F188" s="97">
        <v>26.5</v>
      </c>
      <c r="H188" s="194"/>
      <c r="I188" s="195"/>
      <c r="J188" s="62"/>
      <c r="K188" s="62"/>
    </row>
    <row r="189" spans="1:11" ht="52.5" customHeight="1">
      <c r="A189" s="70" t="s">
        <v>121</v>
      </c>
      <c r="B189" s="113">
        <v>8</v>
      </c>
      <c r="C189" s="114">
        <v>1</v>
      </c>
      <c r="D189" s="109">
        <v>4070082520</v>
      </c>
      <c r="E189" s="67">
        <v>600</v>
      </c>
      <c r="F189" s="97">
        <v>26.5</v>
      </c>
      <c r="H189" s="194"/>
      <c r="I189" s="195"/>
      <c r="J189" s="62"/>
      <c r="K189" s="62"/>
    </row>
    <row r="190" spans="1:11" ht="90.75" customHeight="1">
      <c r="A190" s="70" t="s">
        <v>123</v>
      </c>
      <c r="B190" s="113">
        <v>8</v>
      </c>
      <c r="C190" s="114">
        <v>1</v>
      </c>
      <c r="D190" s="109">
        <v>4070082520</v>
      </c>
      <c r="E190" s="110">
        <v>611</v>
      </c>
      <c r="F190" s="97">
        <v>26.5</v>
      </c>
      <c r="H190" s="194"/>
      <c r="I190" s="195"/>
      <c r="J190" s="62"/>
      <c r="K190" s="62"/>
    </row>
    <row r="191" spans="1:11" ht="47.25" customHeight="1">
      <c r="A191" s="79" t="s">
        <v>137</v>
      </c>
      <c r="B191" s="113">
        <v>8</v>
      </c>
      <c r="C191" s="114">
        <v>1</v>
      </c>
      <c r="D191" s="110" t="s">
        <v>204</v>
      </c>
      <c r="E191" s="110"/>
      <c r="F191" s="97">
        <v>4.7</v>
      </c>
      <c r="H191" s="194"/>
      <c r="I191" s="195"/>
      <c r="J191" s="62"/>
      <c r="K191" s="62"/>
    </row>
    <row r="192" spans="1:11" ht="53.25" customHeight="1">
      <c r="A192" s="70" t="s">
        <v>121</v>
      </c>
      <c r="B192" s="113">
        <v>8</v>
      </c>
      <c r="C192" s="114">
        <v>1</v>
      </c>
      <c r="D192" s="110" t="s">
        <v>204</v>
      </c>
      <c r="E192" s="67">
        <v>600</v>
      </c>
      <c r="F192" s="97">
        <v>4.7</v>
      </c>
      <c r="H192" s="194"/>
      <c r="I192" s="195"/>
      <c r="J192" s="62"/>
      <c r="K192" s="62"/>
    </row>
    <row r="193" spans="1:11" ht="90.75" customHeight="1">
      <c r="A193" s="70" t="s">
        <v>123</v>
      </c>
      <c r="B193" s="113">
        <v>8</v>
      </c>
      <c r="C193" s="114">
        <v>1</v>
      </c>
      <c r="D193" s="110" t="s">
        <v>204</v>
      </c>
      <c r="E193" s="110">
        <v>611</v>
      </c>
      <c r="F193" s="97">
        <v>4.7</v>
      </c>
      <c r="H193" s="194"/>
      <c r="I193" s="195"/>
      <c r="J193" s="62"/>
      <c r="K193" s="62"/>
    </row>
    <row r="194" spans="1:11" ht="42" customHeight="1">
      <c r="A194" s="70" t="s">
        <v>92</v>
      </c>
      <c r="B194" s="95">
        <v>8</v>
      </c>
      <c r="C194" s="107">
        <v>1</v>
      </c>
      <c r="D194" s="109">
        <v>4070000590</v>
      </c>
      <c r="E194" s="109"/>
      <c r="F194" s="97">
        <f>F195</f>
        <v>15670.099999999999</v>
      </c>
      <c r="H194" s="194"/>
      <c r="I194" s="196"/>
      <c r="J194" s="62"/>
      <c r="K194" s="62"/>
    </row>
    <row r="195" spans="1:11" ht="54" customHeight="1">
      <c r="A195" s="70" t="s">
        <v>121</v>
      </c>
      <c r="B195" s="95">
        <v>8</v>
      </c>
      <c r="C195" s="107">
        <v>1</v>
      </c>
      <c r="D195" s="109">
        <v>4070000590</v>
      </c>
      <c r="E195" s="109">
        <v>600</v>
      </c>
      <c r="F195" s="97">
        <f>F196</f>
        <v>15670.099999999999</v>
      </c>
      <c r="G195" s="61"/>
      <c r="H195" s="194"/>
      <c r="I195" s="196"/>
      <c r="J195" s="62"/>
      <c r="K195" s="62"/>
    </row>
    <row r="196" spans="1:9" ht="29.25" customHeight="1">
      <c r="A196" s="70" t="s">
        <v>122</v>
      </c>
      <c r="B196" s="95">
        <v>8</v>
      </c>
      <c r="C196" s="107">
        <v>1</v>
      </c>
      <c r="D196" s="109">
        <v>4070000590</v>
      </c>
      <c r="E196" s="109">
        <v>610</v>
      </c>
      <c r="F196" s="97">
        <f>F197+F198</f>
        <v>15670.099999999999</v>
      </c>
      <c r="H196" s="194"/>
      <c r="I196" s="194"/>
    </row>
    <row r="197" spans="1:9" ht="76.5" customHeight="1">
      <c r="A197" s="70" t="s">
        <v>123</v>
      </c>
      <c r="B197" s="95">
        <v>8</v>
      </c>
      <c r="C197" s="107">
        <v>1</v>
      </c>
      <c r="D197" s="109">
        <v>4070000590</v>
      </c>
      <c r="E197" s="109">
        <v>611</v>
      </c>
      <c r="F197" s="97">
        <v>15115.8</v>
      </c>
      <c r="H197" s="194"/>
      <c r="I197" s="194"/>
    </row>
    <row r="198" spans="1:9" ht="30" customHeight="1">
      <c r="A198" s="145" t="s">
        <v>206</v>
      </c>
      <c r="B198" s="95">
        <v>8</v>
      </c>
      <c r="C198" s="107">
        <v>1</v>
      </c>
      <c r="D198" s="109">
        <v>4070000590</v>
      </c>
      <c r="E198" s="109">
        <v>612</v>
      </c>
      <c r="F198" s="97">
        <v>554.3</v>
      </c>
      <c r="H198" s="194"/>
      <c r="I198" s="194"/>
    </row>
    <row r="199" spans="1:9" ht="43.5" customHeight="1">
      <c r="A199" s="145" t="s">
        <v>205</v>
      </c>
      <c r="B199" s="95">
        <v>8</v>
      </c>
      <c r="C199" s="107">
        <v>1</v>
      </c>
      <c r="D199" s="109">
        <v>4070000700</v>
      </c>
      <c r="E199" s="109"/>
      <c r="F199" s="97">
        <f>F200</f>
        <v>150</v>
      </c>
      <c r="H199" s="194"/>
      <c r="I199" s="194"/>
    </row>
    <row r="200" spans="1:9" ht="38.25" customHeight="1">
      <c r="A200" s="70" t="s">
        <v>121</v>
      </c>
      <c r="B200" s="95">
        <v>8</v>
      </c>
      <c r="C200" s="107">
        <v>1</v>
      </c>
      <c r="D200" s="109">
        <v>4070000700</v>
      </c>
      <c r="E200" s="109">
        <v>600</v>
      </c>
      <c r="F200" s="97">
        <f>F201</f>
        <v>150</v>
      </c>
      <c r="H200" s="194"/>
      <c r="I200" s="194"/>
    </row>
    <row r="201" spans="1:9" ht="33.75" customHeight="1">
      <c r="A201" s="145" t="s">
        <v>206</v>
      </c>
      <c r="B201" s="95">
        <v>8</v>
      </c>
      <c r="C201" s="107">
        <v>1</v>
      </c>
      <c r="D201" s="109">
        <v>4070000700</v>
      </c>
      <c r="E201" s="109">
        <v>612</v>
      </c>
      <c r="F201" s="97">
        <v>150</v>
      </c>
      <c r="H201" s="194"/>
      <c r="I201" s="194"/>
    </row>
    <row r="202" spans="1:9" ht="27" customHeight="1">
      <c r="A202" s="70" t="s">
        <v>93</v>
      </c>
      <c r="B202" s="95">
        <v>8</v>
      </c>
      <c r="C202" s="107">
        <v>1</v>
      </c>
      <c r="D202" s="109">
        <v>4070020700</v>
      </c>
      <c r="E202" s="109"/>
      <c r="F202" s="97">
        <f>F203</f>
        <v>397</v>
      </c>
      <c r="H202" s="194"/>
      <c r="I202" s="194"/>
    </row>
    <row r="203" spans="1:9" ht="39" customHeight="1">
      <c r="A203" s="70" t="s">
        <v>116</v>
      </c>
      <c r="B203" s="95">
        <v>8</v>
      </c>
      <c r="C203" s="107">
        <v>1</v>
      </c>
      <c r="D203" s="109">
        <v>4070020700</v>
      </c>
      <c r="E203" s="109">
        <v>200</v>
      </c>
      <c r="F203" s="97">
        <f>F204</f>
        <v>397</v>
      </c>
      <c r="H203" s="194"/>
      <c r="I203" s="194"/>
    </row>
    <row r="204" spans="1:9" ht="53.25" customHeight="1">
      <c r="A204" s="70" t="s">
        <v>97</v>
      </c>
      <c r="B204" s="95">
        <v>8</v>
      </c>
      <c r="C204" s="107">
        <v>1</v>
      </c>
      <c r="D204" s="109">
        <v>4070020700</v>
      </c>
      <c r="E204" s="109">
        <v>240</v>
      </c>
      <c r="F204" s="97">
        <v>397</v>
      </c>
      <c r="H204" s="194"/>
      <c r="I204" s="194"/>
    </row>
    <row r="205" spans="1:9" ht="26.25" customHeight="1">
      <c r="A205" s="102" t="s">
        <v>158</v>
      </c>
      <c r="B205" s="104">
        <v>8</v>
      </c>
      <c r="C205" s="104">
        <v>4</v>
      </c>
      <c r="D205" s="106"/>
      <c r="E205" s="106"/>
      <c r="F205" s="99">
        <f>F206</f>
        <v>730</v>
      </c>
      <c r="H205" s="194"/>
      <c r="I205" s="194"/>
    </row>
    <row r="206" spans="1:9" ht="24" customHeight="1">
      <c r="A206" s="70" t="s">
        <v>91</v>
      </c>
      <c r="B206" s="107">
        <v>8</v>
      </c>
      <c r="C206" s="107">
        <v>4</v>
      </c>
      <c r="D206" s="109">
        <v>4070000000</v>
      </c>
      <c r="E206" s="109"/>
      <c r="F206" s="97">
        <f>F207</f>
        <v>730</v>
      </c>
      <c r="H206" s="194"/>
      <c r="I206" s="194"/>
    </row>
    <row r="207" spans="1:9" ht="52.5" customHeight="1">
      <c r="A207" s="70" t="s">
        <v>200</v>
      </c>
      <c r="B207" s="107">
        <v>8</v>
      </c>
      <c r="C207" s="107">
        <v>4</v>
      </c>
      <c r="D207" s="109">
        <v>4070089031</v>
      </c>
      <c r="E207" s="109"/>
      <c r="F207" s="97">
        <f>F208</f>
        <v>730</v>
      </c>
      <c r="H207" s="194"/>
      <c r="I207" s="194"/>
    </row>
    <row r="208" spans="1:9" ht="21" customHeight="1">
      <c r="A208" s="70" t="s">
        <v>159</v>
      </c>
      <c r="B208" s="107">
        <v>8</v>
      </c>
      <c r="C208" s="107">
        <v>4</v>
      </c>
      <c r="D208" s="109">
        <v>4070089031</v>
      </c>
      <c r="E208" s="109"/>
      <c r="F208" s="97">
        <f>F209</f>
        <v>730</v>
      </c>
      <c r="H208" s="194"/>
      <c r="I208" s="194"/>
    </row>
    <row r="209" spans="1:9" ht="52.5" customHeight="1">
      <c r="A209" s="70" t="s">
        <v>121</v>
      </c>
      <c r="B209" s="107">
        <v>8</v>
      </c>
      <c r="C209" s="107">
        <v>4</v>
      </c>
      <c r="D209" s="109">
        <v>4070089031</v>
      </c>
      <c r="E209" s="109">
        <v>600</v>
      </c>
      <c r="F209" s="97">
        <f>F210</f>
        <v>730</v>
      </c>
      <c r="H209" s="194"/>
      <c r="I209" s="194"/>
    </row>
    <row r="210" spans="1:9" ht="74.25" customHeight="1">
      <c r="A210" s="70" t="s">
        <v>160</v>
      </c>
      <c r="B210" s="107">
        <v>8</v>
      </c>
      <c r="C210" s="107">
        <v>4</v>
      </c>
      <c r="D210" s="109">
        <v>4070089031</v>
      </c>
      <c r="E210" s="109">
        <v>630</v>
      </c>
      <c r="F210" s="97">
        <v>730</v>
      </c>
      <c r="H210" s="194"/>
      <c r="I210" s="194"/>
    </row>
    <row r="211" spans="1:9" ht="18.75" customHeight="1">
      <c r="A211" s="112" t="s">
        <v>28</v>
      </c>
      <c r="B211" s="103">
        <v>11</v>
      </c>
      <c r="C211" s="104"/>
      <c r="D211" s="115"/>
      <c r="E211" s="109"/>
      <c r="F211" s="99">
        <f>F212</f>
        <v>119.3</v>
      </c>
      <c r="H211" s="194"/>
      <c r="I211" s="194"/>
    </row>
    <row r="212" spans="1:9" ht="19.5" customHeight="1">
      <c r="A212" s="50" t="s">
        <v>54</v>
      </c>
      <c r="B212" s="95">
        <v>11</v>
      </c>
      <c r="C212" s="107">
        <v>1</v>
      </c>
      <c r="D212" s="109"/>
      <c r="E212" s="109"/>
      <c r="F212" s="97">
        <f>F213</f>
        <v>119.3</v>
      </c>
      <c r="H212" s="194"/>
      <c r="I212" s="194"/>
    </row>
    <row r="213" spans="1:9" ht="28.5" customHeight="1">
      <c r="A213" s="70" t="s">
        <v>117</v>
      </c>
      <c r="B213" s="95">
        <v>11</v>
      </c>
      <c r="C213" s="107">
        <v>1</v>
      </c>
      <c r="D213" s="109">
        <v>4100000000</v>
      </c>
      <c r="E213" s="109"/>
      <c r="F213" s="97">
        <f>F215</f>
        <v>119.3</v>
      </c>
      <c r="H213" s="194"/>
      <c r="I213" s="194"/>
    </row>
    <row r="214" spans="1:9" ht="54" customHeight="1">
      <c r="A214" s="70" t="s">
        <v>118</v>
      </c>
      <c r="B214" s="95">
        <v>11</v>
      </c>
      <c r="C214" s="107">
        <v>1</v>
      </c>
      <c r="D214" s="109">
        <v>4100020800</v>
      </c>
      <c r="E214" s="109"/>
      <c r="F214" s="97">
        <f>F215</f>
        <v>119.3</v>
      </c>
      <c r="H214" s="194"/>
      <c r="I214" s="194"/>
    </row>
    <row r="215" spans="1:9" ht="39" customHeight="1">
      <c r="A215" s="70" t="s">
        <v>116</v>
      </c>
      <c r="B215" s="95">
        <v>11</v>
      </c>
      <c r="C215" s="107">
        <v>1</v>
      </c>
      <c r="D215" s="109">
        <v>4100020800</v>
      </c>
      <c r="E215" s="109">
        <v>200</v>
      </c>
      <c r="F215" s="97">
        <f>F216</f>
        <v>119.3</v>
      </c>
      <c r="H215" s="194"/>
      <c r="I215" s="194"/>
    </row>
    <row r="216" spans="1:9" ht="51.75" customHeight="1">
      <c r="A216" s="70" t="s">
        <v>97</v>
      </c>
      <c r="B216" s="95">
        <v>11</v>
      </c>
      <c r="C216" s="107">
        <v>1</v>
      </c>
      <c r="D216" s="109">
        <v>4100020800</v>
      </c>
      <c r="E216" s="109">
        <v>240</v>
      </c>
      <c r="F216" s="97">
        <v>119.3</v>
      </c>
      <c r="H216" s="194"/>
      <c r="I216" s="194"/>
    </row>
    <row r="217" spans="1:11" ht="22.5" customHeight="1">
      <c r="A217" s="112" t="s">
        <v>71</v>
      </c>
      <c r="B217" s="98"/>
      <c r="C217" s="98"/>
      <c r="D217" s="98"/>
      <c r="E217" s="98"/>
      <c r="F217" s="100">
        <f>F16+F66+F75+F105+F148+F173+F184+F211</f>
        <v>120636.50000000001</v>
      </c>
      <c r="H217" s="194">
        <f>SUM(H20:H216)</f>
        <v>0</v>
      </c>
      <c r="I217" s="194"/>
      <c r="K217" s="57"/>
    </row>
    <row r="218" ht="16.5" customHeight="1"/>
    <row r="219" ht="12.75" hidden="1">
      <c r="H219" s="57"/>
    </row>
    <row r="220" ht="12.75" hidden="1"/>
    <row r="221" ht="7.5" customHeight="1" hidden="1"/>
    <row r="222" ht="12.75" hidden="1"/>
    <row r="223" ht="12.75" hidden="1"/>
    <row r="224" ht="12.75" hidden="1"/>
    <row r="225" ht="12.75" hidden="1"/>
    <row r="226" ht="12.75">
      <c r="I226" s="193"/>
    </row>
    <row r="227" ht="12.75">
      <c r="K227" s="57"/>
    </row>
  </sheetData>
  <sheetProtection/>
  <mergeCells count="13">
    <mergeCell ref="D7:G7"/>
    <mergeCell ref="D1:G1"/>
    <mergeCell ref="B2:G2"/>
    <mergeCell ref="D3:G3"/>
    <mergeCell ref="C4:G4"/>
    <mergeCell ref="E5:G5"/>
    <mergeCell ref="B6:G6"/>
    <mergeCell ref="L17:M17"/>
    <mergeCell ref="A9:G9"/>
    <mergeCell ref="A12:F12"/>
    <mergeCell ref="A11:F11"/>
    <mergeCell ref="C8:G8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K12" sqref="K12"/>
    </sheetView>
  </sheetViews>
  <sheetFormatPr defaultColWidth="8.00390625" defaultRowHeight="12.75"/>
  <cols>
    <col min="1" max="1" width="53.375" style="9" customWidth="1"/>
    <col min="2" max="2" width="7.375" style="1" customWidth="1"/>
    <col min="3" max="3" width="9.875" style="1" customWidth="1"/>
    <col min="4" max="4" width="15.625" style="1" customWidth="1"/>
    <col min="5" max="5" width="8.125" style="1" customWidth="1"/>
    <col min="6" max="16384" width="8.00390625" style="1" customWidth="1"/>
  </cols>
  <sheetData>
    <row r="1" spans="1:4" ht="15">
      <c r="A1" s="219" t="s">
        <v>210</v>
      </c>
      <c r="B1" s="219"/>
      <c r="C1" s="219"/>
      <c r="D1" s="219"/>
    </row>
    <row r="2" spans="1:4" ht="15">
      <c r="A2" s="219" t="s">
        <v>51</v>
      </c>
      <c r="B2" s="219"/>
      <c r="C2" s="219"/>
      <c r="D2" s="219"/>
    </row>
    <row r="3" spans="1:4" ht="15">
      <c r="A3" s="219" t="s">
        <v>63</v>
      </c>
      <c r="B3" s="219"/>
      <c r="C3" s="219"/>
      <c r="D3" s="219"/>
    </row>
    <row r="4" spans="1:4" ht="15">
      <c r="A4" s="219" t="s">
        <v>217</v>
      </c>
      <c r="B4" s="219"/>
      <c r="C4" s="219"/>
      <c r="D4" s="219"/>
    </row>
    <row r="5" spans="1:7" ht="12.75" customHeight="1">
      <c r="A5" s="219" t="s">
        <v>165</v>
      </c>
      <c r="B5" s="219"/>
      <c r="C5" s="219"/>
      <c r="D5" s="219"/>
      <c r="E5" s="40"/>
      <c r="F5" s="40"/>
      <c r="G5" s="40"/>
    </row>
    <row r="6" spans="1:5" ht="12.75" customHeight="1">
      <c r="A6" s="219" t="s">
        <v>51</v>
      </c>
      <c r="B6" s="219"/>
      <c r="C6" s="219"/>
      <c r="D6" s="219"/>
      <c r="E6" s="42"/>
    </row>
    <row r="7" spans="1:5" ht="12.75" customHeight="1">
      <c r="A7" s="219" t="s">
        <v>63</v>
      </c>
      <c r="B7" s="219"/>
      <c r="C7" s="219"/>
      <c r="D7" s="219"/>
      <c r="E7" s="42"/>
    </row>
    <row r="8" spans="1:5" ht="13.5" customHeight="1">
      <c r="A8" s="219" t="s">
        <v>196</v>
      </c>
      <c r="B8" s="219"/>
      <c r="C8" s="219"/>
      <c r="D8" s="219"/>
      <c r="E8" s="42"/>
    </row>
    <row r="9" spans="1:5" s="3" customFormat="1" ht="32.25" customHeight="1">
      <c r="A9" s="217" t="s">
        <v>120</v>
      </c>
      <c r="B9" s="217"/>
      <c r="C9" s="217"/>
      <c r="D9" s="217"/>
      <c r="E9" s="2"/>
    </row>
    <row r="10" spans="1:5" s="3" customFormat="1" ht="15.75" customHeight="1">
      <c r="A10" s="217" t="s">
        <v>185</v>
      </c>
      <c r="B10" s="217"/>
      <c r="C10" s="217"/>
      <c r="D10" s="218"/>
      <c r="E10" s="2"/>
    </row>
    <row r="11" spans="1:5" ht="28.5" customHeight="1">
      <c r="A11" s="183" t="s">
        <v>0</v>
      </c>
      <c r="B11" s="184" t="s">
        <v>1</v>
      </c>
      <c r="C11" s="184" t="s">
        <v>2</v>
      </c>
      <c r="D11" s="184" t="s">
        <v>3</v>
      </c>
      <c r="E11" s="4" t="s">
        <v>4</v>
      </c>
    </row>
    <row r="12" spans="1:5" ht="13.5" customHeight="1">
      <c r="A12" s="183">
        <v>1</v>
      </c>
      <c r="B12" s="184">
        <v>2</v>
      </c>
      <c r="C12" s="184">
        <v>3</v>
      </c>
      <c r="D12" s="183">
        <v>4</v>
      </c>
      <c r="E12" s="4"/>
    </row>
    <row r="13" spans="1:5" s="6" customFormat="1" ht="15" customHeight="1">
      <c r="A13" s="185" t="s">
        <v>5</v>
      </c>
      <c r="B13" s="186">
        <v>1</v>
      </c>
      <c r="C13" s="186" t="s">
        <v>4</v>
      </c>
      <c r="D13" s="181">
        <f>D14+D15+D22+D23+D21+D20</f>
        <v>44889.00000000001</v>
      </c>
      <c r="E13" s="5" t="s">
        <v>4</v>
      </c>
    </row>
    <row r="14" spans="1:5" ht="32.25" customHeight="1">
      <c r="A14" s="89" t="s">
        <v>6</v>
      </c>
      <c r="B14" s="187">
        <v>1</v>
      </c>
      <c r="C14" s="187">
        <v>2</v>
      </c>
      <c r="D14" s="188">
        <v>8578</v>
      </c>
      <c r="E14" s="7" t="s">
        <v>4</v>
      </c>
    </row>
    <row r="15" spans="1:5" ht="58.5" customHeight="1">
      <c r="A15" s="89" t="s">
        <v>8</v>
      </c>
      <c r="B15" s="187">
        <v>1</v>
      </c>
      <c r="C15" s="187">
        <v>4</v>
      </c>
      <c r="D15" s="188">
        <v>27460.5</v>
      </c>
      <c r="E15" s="7" t="s">
        <v>4</v>
      </c>
    </row>
    <row r="16" spans="1:5" ht="0.75" customHeight="1" hidden="1">
      <c r="A16" s="89" t="s">
        <v>9</v>
      </c>
      <c r="B16" s="187">
        <v>1</v>
      </c>
      <c r="C16" s="187">
        <v>5</v>
      </c>
      <c r="D16" s="182"/>
      <c r="E16" s="7" t="s">
        <v>4</v>
      </c>
    </row>
    <row r="17" spans="1:5" ht="47.25" customHeight="1" hidden="1">
      <c r="A17" s="89" t="s">
        <v>10</v>
      </c>
      <c r="B17" s="187">
        <v>1</v>
      </c>
      <c r="C17" s="187">
        <v>6</v>
      </c>
      <c r="D17" s="182"/>
      <c r="E17" s="7" t="s">
        <v>4</v>
      </c>
    </row>
    <row r="18" spans="1:5" ht="15.75" customHeight="1" hidden="1">
      <c r="A18" s="89" t="s">
        <v>11</v>
      </c>
      <c r="B18" s="187">
        <v>1</v>
      </c>
      <c r="C18" s="187">
        <v>7</v>
      </c>
      <c r="D18" s="182"/>
      <c r="E18" s="7" t="s">
        <v>4</v>
      </c>
    </row>
    <row r="19" spans="1:5" ht="33" customHeight="1" hidden="1">
      <c r="A19" s="89" t="s">
        <v>12</v>
      </c>
      <c r="B19" s="187">
        <v>1</v>
      </c>
      <c r="C19" s="187">
        <v>11</v>
      </c>
      <c r="D19" s="182"/>
      <c r="E19" s="7" t="s">
        <v>4</v>
      </c>
    </row>
    <row r="20" spans="1:5" ht="45.75" customHeight="1">
      <c r="A20" s="207" t="s">
        <v>10</v>
      </c>
      <c r="B20" s="187">
        <v>1</v>
      </c>
      <c r="C20" s="187">
        <v>6</v>
      </c>
      <c r="D20" s="182">
        <v>90.5</v>
      </c>
      <c r="E20" s="7"/>
    </row>
    <row r="21" spans="1:5" ht="17.25" customHeight="1">
      <c r="A21" s="171" t="s">
        <v>11</v>
      </c>
      <c r="B21" s="187">
        <v>1</v>
      </c>
      <c r="C21" s="187">
        <v>7</v>
      </c>
      <c r="D21" s="182">
        <v>3074.4</v>
      </c>
      <c r="E21" s="7"/>
    </row>
    <row r="22" spans="1:5" ht="15">
      <c r="A22" s="89" t="s">
        <v>13</v>
      </c>
      <c r="B22" s="187">
        <v>1</v>
      </c>
      <c r="C22" s="187">
        <v>11</v>
      </c>
      <c r="D22" s="182">
        <v>254.8</v>
      </c>
      <c r="E22" s="7" t="s">
        <v>4</v>
      </c>
    </row>
    <row r="23" spans="1:5" ht="16.5" customHeight="1">
      <c r="A23" s="89" t="s">
        <v>14</v>
      </c>
      <c r="B23" s="187">
        <v>1</v>
      </c>
      <c r="C23" s="187">
        <v>13</v>
      </c>
      <c r="D23" s="188">
        <v>5430.8</v>
      </c>
      <c r="E23" s="7" t="s">
        <v>4</v>
      </c>
    </row>
    <row r="24" spans="1:5" ht="15.75" customHeight="1" hidden="1">
      <c r="A24" s="89"/>
      <c r="B24" s="187">
        <v>1</v>
      </c>
      <c r="C24" s="187">
        <v>14</v>
      </c>
      <c r="D24" s="182"/>
      <c r="E24" s="7"/>
    </row>
    <row r="25" spans="1:5" ht="15.75" customHeight="1">
      <c r="A25" s="185" t="s">
        <v>48</v>
      </c>
      <c r="B25" s="186">
        <v>2</v>
      </c>
      <c r="C25" s="186"/>
      <c r="D25" s="181">
        <f>D26</f>
        <v>594.7</v>
      </c>
      <c r="E25" s="7"/>
    </row>
    <row r="26" spans="1:5" ht="15">
      <c r="A26" s="89" t="s">
        <v>70</v>
      </c>
      <c r="B26" s="187">
        <v>2</v>
      </c>
      <c r="C26" s="187">
        <v>3</v>
      </c>
      <c r="D26" s="182">
        <v>594.7</v>
      </c>
      <c r="E26" s="7"/>
    </row>
    <row r="27" spans="1:5" ht="15.75" customHeight="1" hidden="1">
      <c r="A27" s="89"/>
      <c r="B27" s="187"/>
      <c r="C27" s="187"/>
      <c r="D27" s="182"/>
      <c r="E27" s="7"/>
    </row>
    <row r="28" spans="1:5" s="6" customFormat="1" ht="26.25" customHeight="1">
      <c r="A28" s="185" t="s">
        <v>15</v>
      </c>
      <c r="B28" s="186">
        <v>3</v>
      </c>
      <c r="C28" s="186" t="s">
        <v>4</v>
      </c>
      <c r="D28" s="181">
        <f>D32+D31+D30</f>
        <v>876.9</v>
      </c>
      <c r="E28" s="5" t="s">
        <v>4</v>
      </c>
    </row>
    <row r="29" spans="1:5" ht="0.75" customHeight="1" hidden="1">
      <c r="A29" s="89" t="s">
        <v>16</v>
      </c>
      <c r="B29" s="187">
        <v>3</v>
      </c>
      <c r="C29" s="187">
        <v>2</v>
      </c>
      <c r="D29" s="182"/>
      <c r="E29" s="7" t="s">
        <v>4</v>
      </c>
    </row>
    <row r="30" spans="1:5" s="44" customFormat="1" ht="16.5" customHeight="1">
      <c r="A30" s="89" t="s">
        <v>66</v>
      </c>
      <c r="B30" s="187">
        <v>3</v>
      </c>
      <c r="C30" s="187">
        <v>4</v>
      </c>
      <c r="D30" s="182">
        <v>391.4</v>
      </c>
      <c r="E30" s="7" t="s">
        <v>4</v>
      </c>
    </row>
    <row r="31" spans="1:5" ht="41.25" customHeight="1">
      <c r="A31" s="180" t="s">
        <v>150</v>
      </c>
      <c r="B31" s="187">
        <v>3</v>
      </c>
      <c r="C31" s="187">
        <v>10</v>
      </c>
      <c r="D31" s="182">
        <v>449.8</v>
      </c>
      <c r="E31" s="7"/>
    </row>
    <row r="32" spans="1:5" s="6" customFormat="1" ht="30">
      <c r="A32" s="89" t="s">
        <v>96</v>
      </c>
      <c r="B32" s="187">
        <v>3</v>
      </c>
      <c r="C32" s="187">
        <v>14</v>
      </c>
      <c r="D32" s="182">
        <v>35.7</v>
      </c>
      <c r="E32" s="5" t="s">
        <v>4</v>
      </c>
    </row>
    <row r="33" spans="1:5" ht="15.75" customHeight="1" hidden="1">
      <c r="A33" s="185" t="s">
        <v>18</v>
      </c>
      <c r="B33" s="186">
        <v>4</v>
      </c>
      <c r="C33" s="186" t="s">
        <v>4</v>
      </c>
      <c r="D33" s="181">
        <f>D40+D39+D38+D37+D35</f>
        <v>26667.600000000002</v>
      </c>
      <c r="E33" s="7" t="s">
        <v>4</v>
      </c>
    </row>
    <row r="34" spans="1:5" ht="15.75" customHeight="1">
      <c r="A34" s="185" t="s">
        <v>18</v>
      </c>
      <c r="B34" s="186">
        <v>4</v>
      </c>
      <c r="C34" s="186"/>
      <c r="D34" s="181">
        <f>D35+D37+D38+D39+D40+D36</f>
        <v>26967.6</v>
      </c>
      <c r="E34" s="7"/>
    </row>
    <row r="35" spans="1:5" ht="15">
      <c r="A35" s="89" t="s">
        <v>128</v>
      </c>
      <c r="B35" s="187">
        <v>4</v>
      </c>
      <c r="C35" s="187">
        <v>1</v>
      </c>
      <c r="D35" s="182">
        <v>2582.8</v>
      </c>
      <c r="E35" s="7"/>
    </row>
    <row r="36" spans="1:5" ht="15">
      <c r="A36" s="89" t="s">
        <v>207</v>
      </c>
      <c r="B36" s="187">
        <v>4</v>
      </c>
      <c r="C36" s="187">
        <v>5</v>
      </c>
      <c r="D36" s="182">
        <v>300</v>
      </c>
      <c r="E36" s="7"/>
    </row>
    <row r="37" spans="1:5" s="44" customFormat="1" ht="15">
      <c r="A37" s="89" t="s">
        <v>65</v>
      </c>
      <c r="B37" s="187">
        <v>4</v>
      </c>
      <c r="C37" s="187">
        <v>8</v>
      </c>
      <c r="D37" s="182">
        <v>8968.5</v>
      </c>
      <c r="E37" s="7"/>
    </row>
    <row r="38" spans="1:5" ht="15">
      <c r="A38" s="89" t="s">
        <v>77</v>
      </c>
      <c r="B38" s="187">
        <v>4</v>
      </c>
      <c r="C38" s="187">
        <v>9</v>
      </c>
      <c r="D38" s="182">
        <v>12627.2</v>
      </c>
      <c r="E38" s="7"/>
    </row>
    <row r="39" spans="1:5" ht="15.75" customHeight="1">
      <c r="A39" s="89" t="s">
        <v>53</v>
      </c>
      <c r="B39" s="187">
        <v>4</v>
      </c>
      <c r="C39" s="187">
        <v>10</v>
      </c>
      <c r="D39" s="182">
        <v>2106.1</v>
      </c>
      <c r="E39" s="7" t="s">
        <v>4</v>
      </c>
    </row>
    <row r="40" spans="1:5" s="6" customFormat="1" ht="13.5" customHeight="1">
      <c r="A40" s="89" t="s">
        <v>19</v>
      </c>
      <c r="B40" s="187">
        <v>4</v>
      </c>
      <c r="C40" s="187">
        <v>12</v>
      </c>
      <c r="D40" s="182">
        <v>383</v>
      </c>
      <c r="E40" s="5" t="s">
        <v>4</v>
      </c>
    </row>
    <row r="41" spans="1:5" ht="14.25">
      <c r="A41" s="185" t="s">
        <v>20</v>
      </c>
      <c r="B41" s="186">
        <v>5</v>
      </c>
      <c r="C41" s="186" t="s">
        <v>4</v>
      </c>
      <c r="D41" s="181">
        <f>D42+D46</f>
        <v>28516</v>
      </c>
      <c r="E41" s="7" t="s">
        <v>4</v>
      </c>
    </row>
    <row r="42" spans="1:5" ht="15">
      <c r="A42" s="89" t="s">
        <v>21</v>
      </c>
      <c r="B42" s="187">
        <v>5</v>
      </c>
      <c r="C42" s="187">
        <v>1</v>
      </c>
      <c r="D42" s="182">
        <v>2860.1</v>
      </c>
      <c r="E42" s="7"/>
    </row>
    <row r="43" spans="1:5" ht="15.75" customHeight="1" hidden="1">
      <c r="A43" s="89" t="s">
        <v>39</v>
      </c>
      <c r="B43" s="187">
        <v>5</v>
      </c>
      <c r="C43" s="187">
        <v>3</v>
      </c>
      <c r="D43" s="182">
        <v>8539.2</v>
      </c>
      <c r="E43" s="7"/>
    </row>
    <row r="44" spans="1:5" ht="26.25" customHeight="1" hidden="1">
      <c r="A44" s="185" t="s">
        <v>40</v>
      </c>
      <c r="B44" s="186">
        <v>6</v>
      </c>
      <c r="C44" s="187"/>
      <c r="D44" s="181"/>
      <c r="E44" s="7"/>
    </row>
    <row r="45" spans="1:5" ht="15.75" customHeight="1" hidden="1">
      <c r="A45" s="189" t="s">
        <v>41</v>
      </c>
      <c r="B45" s="187">
        <v>6</v>
      </c>
      <c r="C45" s="187">
        <v>3</v>
      </c>
      <c r="D45" s="182"/>
      <c r="E45" s="7" t="s">
        <v>4</v>
      </c>
    </row>
    <row r="46" spans="1:5" s="6" customFormat="1" ht="15">
      <c r="A46" s="89" t="s">
        <v>39</v>
      </c>
      <c r="B46" s="187">
        <v>5</v>
      </c>
      <c r="C46" s="187">
        <v>3</v>
      </c>
      <c r="D46" s="182">
        <v>25655.9</v>
      </c>
      <c r="E46" s="5" t="s">
        <v>4</v>
      </c>
    </row>
    <row r="47" spans="1:5" s="6" customFormat="1" ht="14.25">
      <c r="A47" s="156" t="s">
        <v>180</v>
      </c>
      <c r="B47" s="157">
        <v>6</v>
      </c>
      <c r="C47" s="158"/>
      <c r="D47" s="181">
        <f>D48</f>
        <v>1694.7</v>
      </c>
      <c r="E47" s="5"/>
    </row>
    <row r="48" spans="1:5" s="6" customFormat="1" ht="15">
      <c r="A48" s="159" t="s">
        <v>181</v>
      </c>
      <c r="B48" s="160">
        <v>6</v>
      </c>
      <c r="C48" s="161">
        <v>5</v>
      </c>
      <c r="D48" s="182">
        <v>1694.7</v>
      </c>
      <c r="E48" s="5"/>
    </row>
    <row r="49" spans="1:5" ht="14.25">
      <c r="A49" s="185" t="s">
        <v>115</v>
      </c>
      <c r="B49" s="186">
        <v>8</v>
      </c>
      <c r="C49" s="186" t="s">
        <v>4</v>
      </c>
      <c r="D49" s="181">
        <f>D63+D64</f>
        <v>16978.3</v>
      </c>
      <c r="E49" s="7" t="s">
        <v>4</v>
      </c>
    </row>
    <row r="50" spans="1:5" ht="15.75" customHeight="1" hidden="1">
      <c r="A50" s="89" t="s">
        <v>22</v>
      </c>
      <c r="B50" s="187">
        <v>8</v>
      </c>
      <c r="C50" s="187">
        <v>1</v>
      </c>
      <c r="D50" s="182">
        <v>13921.4</v>
      </c>
      <c r="E50" s="7" t="s">
        <v>4</v>
      </c>
    </row>
    <row r="51" spans="1:5" ht="31.5" customHeight="1" hidden="1">
      <c r="A51" s="89" t="s">
        <v>23</v>
      </c>
      <c r="B51" s="187">
        <v>8</v>
      </c>
      <c r="C51" s="187">
        <v>4</v>
      </c>
      <c r="D51" s="182"/>
      <c r="E51" s="7" t="s">
        <v>4</v>
      </c>
    </row>
    <row r="52" spans="1:5" s="6" customFormat="1" ht="15.75" customHeight="1" hidden="1">
      <c r="A52" s="89" t="s">
        <v>24</v>
      </c>
      <c r="B52" s="187">
        <v>8</v>
      </c>
      <c r="C52" s="187">
        <v>6</v>
      </c>
      <c r="D52" s="182"/>
      <c r="E52" s="5" t="s">
        <v>4</v>
      </c>
    </row>
    <row r="53" spans="1:5" ht="0.75" customHeight="1" hidden="1">
      <c r="A53" s="185" t="s">
        <v>25</v>
      </c>
      <c r="B53" s="186">
        <v>9</v>
      </c>
      <c r="C53" s="186" t="s">
        <v>4</v>
      </c>
      <c r="D53" s="181"/>
      <c r="E53" s="7" t="s">
        <v>4</v>
      </c>
    </row>
    <row r="54" spans="1:5" ht="15.75" customHeight="1" hidden="1">
      <c r="A54" s="89" t="s">
        <v>26</v>
      </c>
      <c r="B54" s="187">
        <v>9</v>
      </c>
      <c r="C54" s="187">
        <v>1</v>
      </c>
      <c r="D54" s="190"/>
      <c r="E54" s="7" t="s">
        <v>4</v>
      </c>
    </row>
    <row r="55" spans="1:5" ht="15.75" customHeight="1" hidden="1">
      <c r="A55" s="89" t="s">
        <v>27</v>
      </c>
      <c r="B55" s="187">
        <v>9</v>
      </c>
      <c r="C55" s="187">
        <v>2</v>
      </c>
      <c r="D55" s="190"/>
      <c r="E55" s="7"/>
    </row>
    <row r="56" spans="1:5" ht="15.75" customHeight="1" hidden="1">
      <c r="A56" s="89" t="s">
        <v>46</v>
      </c>
      <c r="B56" s="187">
        <v>9</v>
      </c>
      <c r="C56" s="187">
        <v>4</v>
      </c>
      <c r="D56" s="190"/>
      <c r="E56" s="7"/>
    </row>
    <row r="57" spans="1:5" ht="0.75" customHeight="1" hidden="1">
      <c r="A57" s="89" t="s">
        <v>28</v>
      </c>
      <c r="B57" s="187">
        <v>9</v>
      </c>
      <c r="C57" s="187">
        <v>8</v>
      </c>
      <c r="D57" s="190"/>
      <c r="E57" s="7" t="s">
        <v>4</v>
      </c>
    </row>
    <row r="58" spans="1:5" s="6" customFormat="1" ht="15.75" customHeight="1" hidden="1">
      <c r="A58" s="89" t="s">
        <v>29</v>
      </c>
      <c r="B58" s="187">
        <v>9</v>
      </c>
      <c r="C58" s="187">
        <v>10</v>
      </c>
      <c r="D58" s="190"/>
      <c r="E58" s="5" t="s">
        <v>4</v>
      </c>
    </row>
    <row r="59" spans="1:5" ht="15.75" customHeight="1" hidden="1">
      <c r="A59" s="185" t="s">
        <v>30</v>
      </c>
      <c r="B59" s="186">
        <v>10</v>
      </c>
      <c r="C59" s="186" t="s">
        <v>4</v>
      </c>
      <c r="D59" s="181"/>
      <c r="E59" s="7" t="s">
        <v>4</v>
      </c>
    </row>
    <row r="60" spans="1:5" ht="15.75" customHeight="1" hidden="1">
      <c r="A60" s="89" t="s">
        <v>31</v>
      </c>
      <c r="B60" s="187">
        <v>10</v>
      </c>
      <c r="C60" s="187">
        <v>1</v>
      </c>
      <c r="D60" s="182"/>
      <c r="E60" s="7"/>
    </row>
    <row r="61" spans="1:5" ht="15.75" customHeight="1" hidden="1">
      <c r="A61" s="89" t="s">
        <v>32</v>
      </c>
      <c r="B61" s="187">
        <v>10</v>
      </c>
      <c r="C61" s="187">
        <v>3</v>
      </c>
      <c r="D61" s="182"/>
      <c r="E61" s="7"/>
    </row>
    <row r="62" spans="1:5" ht="15.75" customHeight="1" hidden="1">
      <c r="A62" s="89" t="s">
        <v>33</v>
      </c>
      <c r="B62" s="187">
        <v>10</v>
      </c>
      <c r="C62" s="187">
        <v>4</v>
      </c>
      <c r="D62" s="182"/>
      <c r="E62" s="7"/>
    </row>
    <row r="63" spans="1:5" ht="15.75" customHeight="1">
      <c r="A63" s="89" t="s">
        <v>22</v>
      </c>
      <c r="B63" s="187">
        <v>8</v>
      </c>
      <c r="C63" s="187">
        <v>1</v>
      </c>
      <c r="D63" s="182">
        <v>16248.3</v>
      </c>
      <c r="E63" s="7"/>
    </row>
    <row r="64" spans="1:5" s="6" customFormat="1" ht="15" customHeight="1">
      <c r="A64" s="89" t="s">
        <v>158</v>
      </c>
      <c r="B64" s="187">
        <v>8</v>
      </c>
      <c r="C64" s="187">
        <v>4</v>
      </c>
      <c r="D64" s="182">
        <v>730</v>
      </c>
      <c r="E64" s="5" t="s">
        <v>4</v>
      </c>
    </row>
    <row r="65" spans="1:5" ht="14.25">
      <c r="A65" s="185" t="s">
        <v>28</v>
      </c>
      <c r="B65" s="186">
        <v>11</v>
      </c>
      <c r="C65" s="186" t="s">
        <v>4</v>
      </c>
      <c r="D65" s="181">
        <f>D69</f>
        <v>119.3</v>
      </c>
      <c r="E65" s="7" t="s">
        <v>4</v>
      </c>
    </row>
    <row r="66" spans="1:5" ht="47.25" customHeight="1" hidden="1">
      <c r="A66" s="89" t="s">
        <v>54</v>
      </c>
      <c r="B66" s="187">
        <v>11</v>
      </c>
      <c r="C66" s="187">
        <v>1</v>
      </c>
      <c r="D66" s="182">
        <v>122</v>
      </c>
      <c r="E66" s="7"/>
    </row>
    <row r="67" spans="1:5" ht="47.25" customHeight="1" hidden="1">
      <c r="A67" s="89" t="s">
        <v>47</v>
      </c>
      <c r="B67" s="187">
        <v>11</v>
      </c>
      <c r="C67" s="187">
        <v>2</v>
      </c>
      <c r="D67" s="182"/>
      <c r="E67" s="7"/>
    </row>
    <row r="68" spans="1:5" ht="18.75" customHeight="1" hidden="1">
      <c r="A68" s="89" t="s">
        <v>55</v>
      </c>
      <c r="B68" s="187">
        <v>14</v>
      </c>
      <c r="C68" s="187"/>
      <c r="D68" s="182"/>
      <c r="E68" s="7" t="s">
        <v>4</v>
      </c>
    </row>
    <row r="69" spans="1:5" ht="15.75" customHeight="1">
      <c r="A69" s="89" t="s">
        <v>54</v>
      </c>
      <c r="B69" s="187">
        <v>11</v>
      </c>
      <c r="C69" s="187">
        <v>1</v>
      </c>
      <c r="D69" s="182">
        <v>119.3</v>
      </c>
      <c r="E69" s="8" t="s">
        <v>4</v>
      </c>
    </row>
    <row r="70" spans="1:4" ht="14.25">
      <c r="A70" s="191" t="s">
        <v>34</v>
      </c>
      <c r="B70" s="192"/>
      <c r="C70" s="192"/>
      <c r="D70" s="204">
        <f>D13+D25+D28+D34+D41+D47+D49+D65</f>
        <v>120636.50000000001</v>
      </c>
    </row>
    <row r="71" spans="1:4" ht="15.75">
      <c r="A71" s="48"/>
      <c r="B71" s="49"/>
      <c r="C71" s="49"/>
      <c r="D71" s="45"/>
    </row>
    <row r="72" spans="1:4" ht="12.75">
      <c r="A72" s="46"/>
      <c r="B72" s="47"/>
      <c r="C72" s="47"/>
      <c r="D72" s="47"/>
    </row>
    <row r="73" ht="12.75">
      <c r="D73" s="28"/>
    </row>
  </sheetData>
  <sheetProtection/>
  <mergeCells count="10">
    <mergeCell ref="A10:D10"/>
    <mergeCell ref="A1:D1"/>
    <mergeCell ref="A2:D2"/>
    <mergeCell ref="A3:D3"/>
    <mergeCell ref="A4:D4"/>
    <mergeCell ref="A9:D9"/>
    <mergeCell ref="A5:D5"/>
    <mergeCell ref="A6:D6"/>
    <mergeCell ref="A7:D7"/>
    <mergeCell ref="A8:D8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4.125" style="0" customWidth="1"/>
    <col min="2" max="2" width="11.375" style="0" customWidth="1"/>
    <col min="4" max="4" width="13.625" style="0" customWidth="1"/>
  </cols>
  <sheetData>
    <row r="1" spans="1:4" ht="12.75">
      <c r="A1" s="41"/>
      <c r="B1" s="223" t="s">
        <v>164</v>
      </c>
      <c r="C1" s="223"/>
      <c r="D1" s="223"/>
    </row>
    <row r="2" spans="1:4" ht="12.75">
      <c r="A2" s="220" t="s">
        <v>74</v>
      </c>
      <c r="B2" s="220"/>
      <c r="C2" s="220"/>
      <c r="D2" s="220"/>
    </row>
    <row r="3" spans="1:4" ht="12.75">
      <c r="A3" s="221" t="s">
        <v>64</v>
      </c>
      <c r="B3" s="221"/>
      <c r="C3" s="221"/>
      <c r="D3" s="221"/>
    </row>
    <row r="4" spans="1:4" ht="12.75">
      <c r="A4" s="222" t="s">
        <v>216</v>
      </c>
      <c r="B4" s="222"/>
      <c r="C4" s="222"/>
      <c r="D4" s="222"/>
    </row>
    <row r="5" spans="1:5" ht="15" customHeight="1">
      <c r="A5" s="41"/>
      <c r="B5" s="223" t="s">
        <v>99</v>
      </c>
      <c r="C5" s="223"/>
      <c r="D5" s="223"/>
      <c r="E5" s="62"/>
    </row>
    <row r="6" spans="1:5" ht="15" customHeight="1">
      <c r="A6" s="220" t="s">
        <v>74</v>
      </c>
      <c r="B6" s="220"/>
      <c r="C6" s="220"/>
      <c r="D6" s="220"/>
      <c r="E6" s="62"/>
    </row>
    <row r="7" spans="1:5" ht="14.25" customHeight="1">
      <c r="A7" s="221" t="s">
        <v>64</v>
      </c>
      <c r="B7" s="221"/>
      <c r="C7" s="221"/>
      <c r="D7" s="221"/>
      <c r="E7" s="62"/>
    </row>
    <row r="8" spans="1:5" ht="12.75">
      <c r="A8" s="222" t="s">
        <v>195</v>
      </c>
      <c r="B8" s="222"/>
      <c r="C8" s="222"/>
      <c r="D8" s="222"/>
      <c r="E8" s="62"/>
    </row>
    <row r="9" spans="1:5" ht="18.75" customHeight="1">
      <c r="A9" s="225" t="s">
        <v>85</v>
      </c>
      <c r="B9" s="225"/>
      <c r="C9" s="225"/>
      <c r="D9" s="225"/>
      <c r="E9" s="72"/>
    </row>
    <row r="10" spans="1:5" ht="15.75" customHeight="1">
      <c r="A10" s="225" t="s">
        <v>168</v>
      </c>
      <c r="B10" s="225"/>
      <c r="C10" s="225"/>
      <c r="D10" s="225"/>
      <c r="E10" s="72"/>
    </row>
    <row r="11" spans="1:5" ht="19.5" customHeight="1">
      <c r="A11" s="225" t="s">
        <v>186</v>
      </c>
      <c r="B11" s="225"/>
      <c r="C11" s="225"/>
      <c r="D11" s="225"/>
      <c r="E11" s="72"/>
    </row>
    <row r="12" spans="1:5" ht="15.75" customHeight="1">
      <c r="A12" s="225" t="s">
        <v>76</v>
      </c>
      <c r="B12" s="225"/>
      <c r="C12" s="225"/>
      <c r="D12" s="225"/>
      <c r="E12" s="72"/>
    </row>
    <row r="13" spans="1:5" ht="17.25" customHeight="1">
      <c r="A13" s="224" t="s">
        <v>183</v>
      </c>
      <c r="B13" s="224"/>
      <c r="C13" s="224"/>
      <c r="D13" s="224"/>
      <c r="E13" s="62"/>
    </row>
    <row r="14" spans="1:5" ht="12.75">
      <c r="A14" s="15" t="s">
        <v>0</v>
      </c>
      <c r="B14" s="15" t="s">
        <v>36</v>
      </c>
      <c r="C14" s="15" t="s">
        <v>57</v>
      </c>
      <c r="D14" s="59" t="s">
        <v>72</v>
      </c>
      <c r="E14" s="62"/>
    </row>
    <row r="15" spans="1:5" ht="14.25">
      <c r="A15" s="94" t="s">
        <v>75</v>
      </c>
      <c r="B15" s="56"/>
      <c r="C15" s="56"/>
      <c r="D15" s="60">
        <f>D16+D29</f>
        <v>12662.900000000001</v>
      </c>
      <c r="E15" s="62"/>
    </row>
    <row r="16" spans="1:9" ht="63.75">
      <c r="A16" s="70" t="s">
        <v>105</v>
      </c>
      <c r="B16" s="111" t="s">
        <v>106</v>
      </c>
      <c r="C16" s="109"/>
      <c r="D16" s="97">
        <f>D24+D17</f>
        <v>12627.2</v>
      </c>
      <c r="E16" s="62"/>
      <c r="I16" s="142"/>
    </row>
    <row r="17" spans="1:5" ht="89.25">
      <c r="A17" s="70" t="s">
        <v>166</v>
      </c>
      <c r="B17" s="111" t="s">
        <v>157</v>
      </c>
      <c r="C17" s="109"/>
      <c r="D17" s="97">
        <f>D21+D18</f>
        <v>5627.2</v>
      </c>
      <c r="E17" s="62"/>
    </row>
    <row r="18" spans="1:5" ht="25.5">
      <c r="A18" s="145" t="s">
        <v>176</v>
      </c>
      <c r="B18" s="148" t="s">
        <v>163</v>
      </c>
      <c r="C18" s="149"/>
      <c r="D18" s="97">
        <f>D19</f>
        <v>1483</v>
      </c>
      <c r="E18" s="62"/>
    </row>
    <row r="19" spans="1:5" ht="25.5">
      <c r="A19" s="145" t="s">
        <v>116</v>
      </c>
      <c r="B19" s="148" t="s">
        <v>163</v>
      </c>
      <c r="C19" s="149">
        <v>200</v>
      </c>
      <c r="D19" s="97">
        <f>D20</f>
        <v>1483</v>
      </c>
      <c r="E19" s="62"/>
    </row>
    <row r="20" spans="1:5" ht="22.5" customHeight="1">
      <c r="A20" s="145" t="s">
        <v>97</v>
      </c>
      <c r="B20" s="148" t="s">
        <v>163</v>
      </c>
      <c r="C20" s="149">
        <v>240</v>
      </c>
      <c r="D20" s="97">
        <v>1483</v>
      </c>
      <c r="E20" s="62"/>
    </row>
    <row r="21" spans="1:5" ht="12.75">
      <c r="A21" s="70" t="s">
        <v>107</v>
      </c>
      <c r="B21" s="111" t="s">
        <v>156</v>
      </c>
      <c r="C21" s="109"/>
      <c r="D21" s="97">
        <f>D22</f>
        <v>4144.2</v>
      </c>
      <c r="E21" s="62"/>
    </row>
    <row r="22" spans="1:5" ht="25.5">
      <c r="A22" s="70" t="s">
        <v>116</v>
      </c>
      <c r="B22" s="111" t="s">
        <v>156</v>
      </c>
      <c r="C22" s="109">
        <v>200</v>
      </c>
      <c r="D22" s="97">
        <f>D23</f>
        <v>4144.2</v>
      </c>
      <c r="E22" s="62"/>
    </row>
    <row r="23" spans="1:5" ht="38.25">
      <c r="A23" s="70" t="s">
        <v>97</v>
      </c>
      <c r="B23" s="111" t="s">
        <v>156</v>
      </c>
      <c r="C23" s="109">
        <v>240</v>
      </c>
      <c r="D23" s="97">
        <v>4144.2</v>
      </c>
      <c r="E23" s="62"/>
    </row>
    <row r="24" spans="1:5" ht="112.5" customHeight="1">
      <c r="A24" s="70" t="s">
        <v>108</v>
      </c>
      <c r="B24" s="111" t="s">
        <v>109</v>
      </c>
      <c r="C24" s="109"/>
      <c r="D24" s="97">
        <f>D25</f>
        <v>7000</v>
      </c>
      <c r="E24" s="62"/>
    </row>
    <row r="25" spans="1:5" ht="63.75">
      <c r="A25" s="70" t="s">
        <v>110</v>
      </c>
      <c r="B25" s="111" t="s">
        <v>111</v>
      </c>
      <c r="C25" s="109"/>
      <c r="D25" s="97">
        <f>D26</f>
        <v>7000</v>
      </c>
      <c r="E25" s="62"/>
    </row>
    <row r="26" spans="1:5" ht="24" customHeight="1">
      <c r="A26" s="70" t="s">
        <v>107</v>
      </c>
      <c r="B26" s="111" t="s">
        <v>112</v>
      </c>
      <c r="C26" s="109"/>
      <c r="D26" s="97">
        <f>D27</f>
        <v>7000</v>
      </c>
      <c r="E26" s="62"/>
    </row>
    <row r="27" spans="1:5" ht="25.5">
      <c r="A27" s="70" t="s">
        <v>116</v>
      </c>
      <c r="B27" s="111" t="s">
        <v>112</v>
      </c>
      <c r="C27" s="109">
        <v>200</v>
      </c>
      <c r="D27" s="97">
        <f>D28</f>
        <v>7000</v>
      </c>
      <c r="E27" s="62"/>
    </row>
    <row r="28" spans="1:5" ht="27" customHeight="1">
      <c r="A28" s="70" t="s">
        <v>97</v>
      </c>
      <c r="B28" s="111" t="s">
        <v>112</v>
      </c>
      <c r="C28" s="109">
        <v>240</v>
      </c>
      <c r="D28" s="97">
        <v>7000</v>
      </c>
      <c r="E28" s="62"/>
    </row>
    <row r="29" spans="1:5" ht="38.25">
      <c r="A29" s="127" t="s">
        <v>191</v>
      </c>
      <c r="B29" s="126" t="s">
        <v>151</v>
      </c>
      <c r="C29" s="109"/>
      <c r="D29" s="97">
        <f>D30</f>
        <v>35.7</v>
      </c>
      <c r="E29" s="62"/>
    </row>
    <row r="30" spans="1:5" ht="38.25">
      <c r="A30" s="127" t="s">
        <v>152</v>
      </c>
      <c r="B30" s="126" t="s">
        <v>153</v>
      </c>
      <c r="C30" s="109"/>
      <c r="D30" s="97">
        <f>D31+D34</f>
        <v>35.7</v>
      </c>
      <c r="E30" s="62"/>
    </row>
    <row r="31" spans="1:5" ht="25.5">
      <c r="A31" s="127" t="s">
        <v>134</v>
      </c>
      <c r="B31" s="126" t="s">
        <v>154</v>
      </c>
      <c r="C31" s="109"/>
      <c r="D31" s="97">
        <f>D32</f>
        <v>25</v>
      </c>
      <c r="E31" s="62"/>
    </row>
    <row r="32" spans="1:5" ht="63.75">
      <c r="A32" s="127" t="s">
        <v>58</v>
      </c>
      <c r="B32" s="126" t="s">
        <v>154</v>
      </c>
      <c r="C32" s="109">
        <v>100</v>
      </c>
      <c r="D32" s="97">
        <f>D33</f>
        <v>25</v>
      </c>
      <c r="E32" s="62"/>
    </row>
    <row r="33" spans="1:5" ht="25.5">
      <c r="A33" s="127" t="s">
        <v>59</v>
      </c>
      <c r="B33" s="126" t="s">
        <v>154</v>
      </c>
      <c r="C33" s="109">
        <v>120</v>
      </c>
      <c r="D33" s="97">
        <v>25</v>
      </c>
      <c r="E33" s="62"/>
    </row>
    <row r="34" spans="1:5" ht="25.5">
      <c r="A34" s="127" t="s">
        <v>134</v>
      </c>
      <c r="B34" s="126" t="s">
        <v>155</v>
      </c>
      <c r="C34" s="109"/>
      <c r="D34" s="97">
        <f>D35</f>
        <v>10.7</v>
      </c>
      <c r="E34" s="62"/>
    </row>
    <row r="35" spans="1:5" ht="63.75">
      <c r="A35" s="127" t="s">
        <v>58</v>
      </c>
      <c r="B35" s="126" t="s">
        <v>155</v>
      </c>
      <c r="C35" s="109">
        <v>100</v>
      </c>
      <c r="D35" s="97">
        <v>10.7</v>
      </c>
      <c r="E35" s="62"/>
    </row>
    <row r="36" spans="1:5" ht="25.5">
      <c r="A36" s="127" t="s">
        <v>59</v>
      </c>
      <c r="B36" s="126" t="s">
        <v>155</v>
      </c>
      <c r="C36" s="109">
        <v>120</v>
      </c>
      <c r="D36" s="97">
        <v>0</v>
      </c>
      <c r="E36" s="62"/>
    </row>
    <row r="37" spans="1:5" ht="12.75">
      <c r="A37" s="80" t="s">
        <v>79</v>
      </c>
      <c r="B37" s="33">
        <v>4000000000</v>
      </c>
      <c r="C37" s="34"/>
      <c r="D37" s="35">
        <f>D38+D83+D90+D128+D100+D151+D155</f>
        <v>107973.6</v>
      </c>
      <c r="E37" s="62"/>
    </row>
    <row r="38" spans="1:5" ht="38.25">
      <c r="A38" s="77" t="s">
        <v>78</v>
      </c>
      <c r="B38" s="33">
        <v>4010000000</v>
      </c>
      <c r="C38" s="34"/>
      <c r="D38" s="35">
        <f>D39+D42+D45+D50+D52+D60+D63+D69+D73+D78+D71+D65+D54+D57</f>
        <v>47635.899999999994</v>
      </c>
      <c r="E38" s="62"/>
    </row>
    <row r="39" spans="1:4" ht="27.75" customHeight="1">
      <c r="A39" s="70" t="s">
        <v>87</v>
      </c>
      <c r="B39" s="108">
        <v>4010002030</v>
      </c>
      <c r="C39" s="109"/>
      <c r="D39" s="97">
        <f>D40</f>
        <v>2861.6</v>
      </c>
    </row>
    <row r="40" spans="1:5" ht="70.5" customHeight="1">
      <c r="A40" s="70" t="s">
        <v>58</v>
      </c>
      <c r="B40" s="108">
        <v>4010002030</v>
      </c>
      <c r="C40" s="109">
        <v>100</v>
      </c>
      <c r="D40" s="97">
        <f>D41</f>
        <v>2861.6</v>
      </c>
      <c r="E40" s="88" t="s">
        <v>138</v>
      </c>
    </row>
    <row r="41" spans="1:5" ht="25.5">
      <c r="A41" s="70" t="s">
        <v>59</v>
      </c>
      <c r="B41" s="108">
        <v>4010002030</v>
      </c>
      <c r="C41" s="109">
        <v>120</v>
      </c>
      <c r="D41" s="97">
        <v>2861.6</v>
      </c>
      <c r="E41" s="88"/>
    </row>
    <row r="42" spans="1:5" ht="12.75">
      <c r="A42" s="77" t="s">
        <v>88</v>
      </c>
      <c r="B42" s="108">
        <v>4010002060</v>
      </c>
      <c r="C42" s="109"/>
      <c r="D42" s="97">
        <f>D43</f>
        <v>5716.4</v>
      </c>
      <c r="E42" s="62"/>
    </row>
    <row r="43" spans="1:5" ht="63.75">
      <c r="A43" s="70" t="s">
        <v>58</v>
      </c>
      <c r="B43" s="108">
        <v>4010002060</v>
      </c>
      <c r="C43" s="109">
        <v>100</v>
      </c>
      <c r="D43" s="97">
        <f>D44</f>
        <v>5716.4</v>
      </c>
      <c r="E43" s="62"/>
    </row>
    <row r="44" spans="1:5" ht="25.5">
      <c r="A44" s="70" t="s">
        <v>59</v>
      </c>
      <c r="B44" s="108">
        <v>4010002060</v>
      </c>
      <c r="C44" s="109">
        <v>120</v>
      </c>
      <c r="D44" s="97">
        <v>5716.4</v>
      </c>
      <c r="E44" s="62"/>
    </row>
    <row r="45" spans="1:5" ht="25.5">
      <c r="A45" s="70" t="s">
        <v>94</v>
      </c>
      <c r="B45" s="108">
        <v>4010002040</v>
      </c>
      <c r="C45" s="109"/>
      <c r="D45" s="97">
        <f>D46+D48</f>
        <v>27460.5</v>
      </c>
      <c r="E45" s="88" t="s">
        <v>198</v>
      </c>
    </row>
    <row r="46" spans="1:5" ht="63.75">
      <c r="A46" s="70" t="s">
        <v>58</v>
      </c>
      <c r="B46" s="108">
        <v>4010002040</v>
      </c>
      <c r="C46" s="109">
        <v>100</v>
      </c>
      <c r="D46" s="97">
        <f>D47</f>
        <v>27390.5</v>
      </c>
      <c r="E46" s="62"/>
    </row>
    <row r="47" spans="1:5" ht="25.5">
      <c r="A47" s="70" t="s">
        <v>59</v>
      </c>
      <c r="B47" s="108">
        <v>4010002040</v>
      </c>
      <c r="C47" s="109">
        <v>120</v>
      </c>
      <c r="D47" s="97">
        <v>27390.5</v>
      </c>
      <c r="E47" s="62"/>
    </row>
    <row r="48" spans="1:5" ht="25.5">
      <c r="A48" s="70" t="s">
        <v>116</v>
      </c>
      <c r="B48" s="108">
        <v>4010002040</v>
      </c>
      <c r="C48" s="109">
        <v>200</v>
      </c>
      <c r="D48" s="97">
        <f>D49</f>
        <v>70</v>
      </c>
      <c r="E48" s="62"/>
    </row>
    <row r="49" spans="1:5" ht="30" customHeight="1">
      <c r="A49" s="70" t="s">
        <v>97</v>
      </c>
      <c r="B49" s="108">
        <v>4010002040</v>
      </c>
      <c r="C49" s="109">
        <v>240</v>
      </c>
      <c r="D49" s="97">
        <v>70</v>
      </c>
      <c r="E49" s="62"/>
    </row>
    <row r="50" spans="1:5" ht="63.75">
      <c r="A50" s="77" t="s">
        <v>58</v>
      </c>
      <c r="B50" s="109">
        <v>4010099990</v>
      </c>
      <c r="C50" s="109">
        <v>100</v>
      </c>
      <c r="D50" s="133">
        <f>D51</f>
        <v>265.9</v>
      </c>
      <c r="E50" s="62"/>
    </row>
    <row r="51" spans="1:5" ht="25.5">
      <c r="A51" s="77" t="s">
        <v>59</v>
      </c>
      <c r="B51" s="109">
        <v>4010099990</v>
      </c>
      <c r="C51" s="109">
        <v>120</v>
      </c>
      <c r="D51" s="133">
        <v>265.9</v>
      </c>
      <c r="E51" s="88" t="s">
        <v>119</v>
      </c>
    </row>
    <row r="52" spans="1:5" ht="25.5">
      <c r="A52" s="77" t="s">
        <v>116</v>
      </c>
      <c r="B52" s="109">
        <v>4010099990</v>
      </c>
      <c r="C52" s="109">
        <v>200</v>
      </c>
      <c r="D52" s="133">
        <f>D53</f>
        <v>4077.7</v>
      </c>
      <c r="E52" s="62"/>
    </row>
    <row r="53" spans="1:5" ht="30" customHeight="1">
      <c r="A53" s="77" t="s">
        <v>97</v>
      </c>
      <c r="B53" s="109">
        <v>4010099990</v>
      </c>
      <c r="C53" s="109">
        <v>240</v>
      </c>
      <c r="D53" s="133">
        <v>4077.7</v>
      </c>
      <c r="E53" s="88" t="s">
        <v>161</v>
      </c>
    </row>
    <row r="54" spans="1:5" ht="19.5" customHeight="1">
      <c r="A54" s="70" t="s">
        <v>60</v>
      </c>
      <c r="B54" s="109">
        <v>4010099990</v>
      </c>
      <c r="C54" s="109">
        <v>800</v>
      </c>
      <c r="D54" s="133">
        <f>D55+D56</f>
        <v>247.2</v>
      </c>
      <c r="E54" s="88"/>
    </row>
    <row r="55" spans="1:5" ht="23.25" customHeight="1">
      <c r="A55" s="70" t="s">
        <v>148</v>
      </c>
      <c r="B55" s="109">
        <v>4010099990</v>
      </c>
      <c r="C55" s="109">
        <v>830</v>
      </c>
      <c r="D55" s="133">
        <v>150</v>
      </c>
      <c r="E55" s="88" t="s">
        <v>119</v>
      </c>
    </row>
    <row r="56" spans="1:5" ht="23.25" customHeight="1">
      <c r="A56" s="70" t="s">
        <v>203</v>
      </c>
      <c r="B56" s="109">
        <v>4010099990</v>
      </c>
      <c r="C56" s="109">
        <v>850</v>
      </c>
      <c r="D56" s="133">
        <v>97.2</v>
      </c>
      <c r="E56" s="88"/>
    </row>
    <row r="57" spans="1:5" ht="27" customHeight="1">
      <c r="A57" s="145" t="s">
        <v>201</v>
      </c>
      <c r="B57" s="109">
        <v>4010089107</v>
      </c>
      <c r="C57" s="109"/>
      <c r="D57" s="133">
        <v>600</v>
      </c>
      <c r="E57" s="88"/>
    </row>
    <row r="58" spans="1:5" ht="30.75" customHeight="1">
      <c r="A58" s="83" t="s">
        <v>116</v>
      </c>
      <c r="B58" s="109">
        <v>4010089107</v>
      </c>
      <c r="C58" s="109">
        <v>200</v>
      </c>
      <c r="D58" s="133">
        <v>600</v>
      </c>
      <c r="E58" s="88"/>
    </row>
    <row r="59" spans="1:5" ht="33" customHeight="1">
      <c r="A59" s="83" t="s">
        <v>97</v>
      </c>
      <c r="B59" s="109">
        <v>4010089107</v>
      </c>
      <c r="C59" s="109">
        <v>240</v>
      </c>
      <c r="D59" s="133">
        <v>600</v>
      </c>
      <c r="E59" s="88"/>
    </row>
    <row r="60" spans="1:5" ht="25.5">
      <c r="A60" s="77" t="s">
        <v>129</v>
      </c>
      <c r="B60" s="109">
        <v>4010089181</v>
      </c>
      <c r="C60" s="106"/>
      <c r="D60" s="97">
        <f>D61</f>
        <v>240</v>
      </c>
      <c r="E60" s="62"/>
    </row>
    <row r="61" spans="1:5" ht="25.5">
      <c r="A61" s="77" t="s">
        <v>116</v>
      </c>
      <c r="B61" s="109">
        <v>4010089181</v>
      </c>
      <c r="C61" s="109">
        <v>200</v>
      </c>
      <c r="D61" s="97">
        <f>D62</f>
        <v>240</v>
      </c>
      <c r="E61" s="62"/>
    </row>
    <row r="62" spans="1:5" ht="38.25">
      <c r="A62" s="77" t="s">
        <v>97</v>
      </c>
      <c r="B62" s="109">
        <v>4010089181</v>
      </c>
      <c r="C62" s="109">
        <v>240</v>
      </c>
      <c r="D62" s="97">
        <v>240</v>
      </c>
      <c r="E62" s="88" t="s">
        <v>119</v>
      </c>
    </row>
    <row r="63" spans="1:5" ht="25.5">
      <c r="A63" s="77" t="s">
        <v>116</v>
      </c>
      <c r="B63" s="108">
        <v>4010002400</v>
      </c>
      <c r="C63" s="109">
        <v>200</v>
      </c>
      <c r="D63" s="97">
        <f>D64</f>
        <v>2106.1</v>
      </c>
      <c r="E63" s="88"/>
    </row>
    <row r="64" spans="1:5" ht="38.25">
      <c r="A64" s="77" t="s">
        <v>97</v>
      </c>
      <c r="B64" s="108">
        <v>4010002400</v>
      </c>
      <c r="C64" s="109">
        <v>240</v>
      </c>
      <c r="D64" s="97">
        <v>2106.1</v>
      </c>
      <c r="E64" s="88" t="s">
        <v>126</v>
      </c>
    </row>
    <row r="65" spans="1:5" ht="25.5">
      <c r="A65" s="168" t="s">
        <v>187</v>
      </c>
      <c r="B65" s="164">
        <v>4010002500</v>
      </c>
      <c r="C65" s="165"/>
      <c r="D65" s="97">
        <f>D67</f>
        <v>3074.4</v>
      </c>
      <c r="E65" s="88"/>
    </row>
    <row r="66" spans="1:5" ht="12.75">
      <c r="A66" s="168" t="s">
        <v>60</v>
      </c>
      <c r="B66" s="164">
        <v>4010002500</v>
      </c>
      <c r="C66" s="165">
        <v>800</v>
      </c>
      <c r="D66" s="97">
        <f>D67</f>
        <v>3074.4</v>
      </c>
      <c r="E66" s="88"/>
    </row>
    <row r="67" spans="1:5" ht="12.75">
      <c r="A67" s="169" t="s">
        <v>188</v>
      </c>
      <c r="B67" s="164">
        <v>4010002500</v>
      </c>
      <c r="C67" s="165">
        <v>880</v>
      </c>
      <c r="D67" s="97">
        <v>3074.4</v>
      </c>
      <c r="E67" s="88" t="s">
        <v>190</v>
      </c>
    </row>
    <row r="68" spans="1:5" ht="38.25">
      <c r="A68" s="83" t="s">
        <v>169</v>
      </c>
      <c r="B68" s="108">
        <v>4010051180</v>
      </c>
      <c r="C68" s="165"/>
      <c r="D68" s="97">
        <f>D69+D71</f>
        <v>594.6999999999999</v>
      </c>
      <c r="E68" s="88"/>
    </row>
    <row r="69" spans="1:5" ht="63.75">
      <c r="A69" s="70" t="s">
        <v>58</v>
      </c>
      <c r="B69" s="108">
        <v>4010051180</v>
      </c>
      <c r="C69" s="109">
        <v>100</v>
      </c>
      <c r="D69" s="97">
        <f>D70</f>
        <v>501.9</v>
      </c>
      <c r="E69" s="88" t="s">
        <v>141</v>
      </c>
    </row>
    <row r="70" spans="1:5" ht="25.5">
      <c r="A70" s="70" t="s">
        <v>59</v>
      </c>
      <c r="B70" s="108">
        <v>4010051180</v>
      </c>
      <c r="C70" s="109">
        <v>120</v>
      </c>
      <c r="D70" s="97">
        <v>501.9</v>
      </c>
      <c r="E70" s="88"/>
    </row>
    <row r="71" spans="1:5" ht="25.5">
      <c r="A71" s="70" t="s">
        <v>116</v>
      </c>
      <c r="B71" s="108">
        <v>4010051180</v>
      </c>
      <c r="C71" s="109">
        <v>200</v>
      </c>
      <c r="D71" s="97">
        <f>D72</f>
        <v>92.8</v>
      </c>
      <c r="E71" s="88"/>
    </row>
    <row r="72" spans="1:5" ht="38.25">
      <c r="A72" s="70" t="s">
        <v>97</v>
      </c>
      <c r="B72" s="108">
        <v>4010051180</v>
      </c>
      <c r="C72" s="109">
        <v>240</v>
      </c>
      <c r="D72" s="97">
        <v>92.8</v>
      </c>
      <c r="E72" s="88"/>
    </row>
    <row r="73" spans="1:5" ht="38.25">
      <c r="A73" s="92" t="s">
        <v>170</v>
      </c>
      <c r="B73" s="87" t="s">
        <v>145</v>
      </c>
      <c r="C73" s="123"/>
      <c r="D73" s="122">
        <f>D74+D76</f>
        <v>271.7</v>
      </c>
      <c r="E73" s="88" t="s">
        <v>147</v>
      </c>
    </row>
    <row r="74" spans="1:5" ht="63.75">
      <c r="A74" s="92" t="s">
        <v>58</v>
      </c>
      <c r="B74" s="87" t="s">
        <v>145</v>
      </c>
      <c r="C74" s="109">
        <v>100</v>
      </c>
      <c r="D74" s="97">
        <f>D75</f>
        <v>251.7</v>
      </c>
      <c r="E74" s="88"/>
    </row>
    <row r="75" spans="1:5" ht="25.5">
      <c r="A75" s="92" t="s">
        <v>59</v>
      </c>
      <c r="B75" s="87" t="s">
        <v>145</v>
      </c>
      <c r="C75" s="109">
        <v>120</v>
      </c>
      <c r="D75" s="97">
        <v>251.7</v>
      </c>
      <c r="E75" s="88"/>
    </row>
    <row r="76" spans="1:5" ht="25.5">
      <c r="A76" s="70" t="s">
        <v>116</v>
      </c>
      <c r="B76" s="87" t="s">
        <v>145</v>
      </c>
      <c r="C76" s="109">
        <v>200</v>
      </c>
      <c r="D76" s="97">
        <v>20</v>
      </c>
      <c r="E76" s="88"/>
    </row>
    <row r="77" spans="1:5" ht="38.25">
      <c r="A77" s="70" t="s">
        <v>97</v>
      </c>
      <c r="B77" s="87" t="s">
        <v>145</v>
      </c>
      <c r="C77" s="109">
        <v>240</v>
      </c>
      <c r="D77" s="97">
        <v>20</v>
      </c>
      <c r="E77" s="88"/>
    </row>
    <row r="78" spans="1:5" ht="51">
      <c r="A78" s="92" t="s">
        <v>172</v>
      </c>
      <c r="B78" s="91" t="s">
        <v>146</v>
      </c>
      <c r="C78" s="109"/>
      <c r="D78" s="97">
        <f>D79+D81</f>
        <v>119.7</v>
      </c>
      <c r="E78" s="88"/>
    </row>
    <row r="79" spans="1:5" ht="63.75">
      <c r="A79" s="92" t="s">
        <v>58</v>
      </c>
      <c r="B79" s="91" t="s">
        <v>146</v>
      </c>
      <c r="C79" s="109">
        <v>100</v>
      </c>
      <c r="D79" s="97">
        <f>D80</f>
        <v>42.7</v>
      </c>
      <c r="E79" s="88"/>
    </row>
    <row r="80" spans="1:5" ht="25.5">
      <c r="A80" s="92" t="s">
        <v>59</v>
      </c>
      <c r="B80" s="91" t="s">
        <v>146</v>
      </c>
      <c r="C80" s="109">
        <v>120</v>
      </c>
      <c r="D80" s="97">
        <v>42.7</v>
      </c>
      <c r="E80" s="88"/>
    </row>
    <row r="81" spans="1:5" ht="25.5">
      <c r="A81" s="70" t="s">
        <v>116</v>
      </c>
      <c r="B81" s="91" t="s">
        <v>146</v>
      </c>
      <c r="C81" s="109">
        <v>200</v>
      </c>
      <c r="D81" s="97">
        <f>D82</f>
        <v>77</v>
      </c>
      <c r="E81" s="88"/>
    </row>
    <row r="82" spans="1:5" ht="34.5" customHeight="1">
      <c r="A82" s="70" t="s">
        <v>97</v>
      </c>
      <c r="B82" s="91" t="s">
        <v>146</v>
      </c>
      <c r="C82" s="109">
        <v>240</v>
      </c>
      <c r="D82" s="97">
        <v>77</v>
      </c>
      <c r="E82" s="88"/>
    </row>
    <row r="83" spans="1:5" ht="38.25">
      <c r="A83" s="102" t="s">
        <v>132</v>
      </c>
      <c r="B83" s="105">
        <v>4020000000</v>
      </c>
      <c r="C83" s="106"/>
      <c r="D83" s="99">
        <f>D84+D87</f>
        <v>449.8</v>
      </c>
      <c r="E83" s="88"/>
    </row>
    <row r="84" spans="1:5" ht="51">
      <c r="A84" s="70" t="s">
        <v>133</v>
      </c>
      <c r="B84" s="109">
        <v>4020089141</v>
      </c>
      <c r="C84" s="106"/>
      <c r="D84" s="97">
        <f>D85</f>
        <v>238.3</v>
      </c>
      <c r="E84" s="88"/>
    </row>
    <row r="85" spans="1:5" ht="25.5">
      <c r="A85" s="70" t="s">
        <v>116</v>
      </c>
      <c r="B85" s="109">
        <v>4020089141</v>
      </c>
      <c r="C85" s="117">
        <v>200</v>
      </c>
      <c r="D85" s="118">
        <f>D86</f>
        <v>238.3</v>
      </c>
      <c r="E85" s="88"/>
    </row>
    <row r="86" spans="1:5" ht="23.25" customHeight="1">
      <c r="A86" s="83" t="s">
        <v>97</v>
      </c>
      <c r="B86" s="109">
        <v>4020089141</v>
      </c>
      <c r="C86" s="109">
        <v>240</v>
      </c>
      <c r="D86" s="97">
        <v>238.3</v>
      </c>
      <c r="E86" s="88" t="s">
        <v>162</v>
      </c>
    </row>
    <row r="87" spans="1:5" ht="12.75">
      <c r="A87" s="79" t="s">
        <v>86</v>
      </c>
      <c r="B87" s="109">
        <v>4020099990</v>
      </c>
      <c r="C87" s="109"/>
      <c r="D87" s="97">
        <f>D88</f>
        <v>211.5</v>
      </c>
      <c r="E87" s="88"/>
    </row>
    <row r="88" spans="1:5" ht="32.25" customHeight="1">
      <c r="A88" s="83" t="s">
        <v>97</v>
      </c>
      <c r="B88" s="109">
        <v>4020099990</v>
      </c>
      <c r="C88" s="121">
        <v>200</v>
      </c>
      <c r="D88" s="122">
        <f>D89</f>
        <v>211.5</v>
      </c>
      <c r="E88" s="88"/>
    </row>
    <row r="89" spans="1:5" ht="28.5" customHeight="1">
      <c r="A89" s="83" t="s">
        <v>97</v>
      </c>
      <c r="B89" s="109">
        <v>4020099990</v>
      </c>
      <c r="C89" s="109">
        <v>240</v>
      </c>
      <c r="D89" s="97">
        <v>211.5</v>
      </c>
      <c r="E89" s="88" t="s">
        <v>162</v>
      </c>
    </row>
    <row r="90" spans="1:7" ht="12.75">
      <c r="A90" s="93" t="s">
        <v>68</v>
      </c>
      <c r="B90" s="131" t="s">
        <v>131</v>
      </c>
      <c r="C90" s="106"/>
      <c r="D90" s="99">
        <f>+D94+D97+D91</f>
        <v>9651.5</v>
      </c>
      <c r="E90" s="129"/>
      <c r="F90" s="130"/>
      <c r="G90" s="130"/>
    </row>
    <row r="91" spans="1:7" ht="38.25">
      <c r="A91" s="83" t="s">
        <v>199</v>
      </c>
      <c r="B91" s="87" t="s">
        <v>208</v>
      </c>
      <c r="C91" s="106"/>
      <c r="D91" s="97">
        <f>D93</f>
        <v>300</v>
      </c>
      <c r="E91" s="129"/>
      <c r="F91" s="130"/>
      <c r="G91" s="130"/>
    </row>
    <row r="92" spans="1:7" ht="25.5">
      <c r="A92" s="83" t="s">
        <v>116</v>
      </c>
      <c r="B92" s="87" t="s">
        <v>208</v>
      </c>
      <c r="C92" s="109">
        <v>200</v>
      </c>
      <c r="D92" s="97">
        <f>D93</f>
        <v>300</v>
      </c>
      <c r="E92" s="129"/>
      <c r="F92" s="130"/>
      <c r="G92" s="130"/>
    </row>
    <row r="93" spans="1:7" ht="28.5" customHeight="1">
      <c r="A93" s="83" t="s">
        <v>97</v>
      </c>
      <c r="B93" s="87" t="s">
        <v>208</v>
      </c>
      <c r="C93" s="109">
        <v>240</v>
      </c>
      <c r="D93" s="97">
        <v>300</v>
      </c>
      <c r="E93" s="129"/>
      <c r="F93" s="130"/>
      <c r="G93" s="130"/>
    </row>
    <row r="94" spans="1:5" ht="25.5">
      <c r="A94" s="70" t="s">
        <v>102</v>
      </c>
      <c r="B94" s="108">
        <v>4030099990</v>
      </c>
      <c r="C94" s="66"/>
      <c r="D94" s="97">
        <f>D95</f>
        <v>8968.5</v>
      </c>
      <c r="E94" s="62"/>
    </row>
    <row r="95" spans="1:5" ht="29.25" customHeight="1">
      <c r="A95" s="70" t="s">
        <v>116</v>
      </c>
      <c r="B95" s="108">
        <v>4030099990</v>
      </c>
      <c r="C95" s="67">
        <v>200</v>
      </c>
      <c r="D95" s="97">
        <f>D96</f>
        <v>8968.5</v>
      </c>
      <c r="E95" s="88" t="s">
        <v>139</v>
      </c>
    </row>
    <row r="96" spans="1:5" ht="38.25">
      <c r="A96" s="70" t="s">
        <v>97</v>
      </c>
      <c r="B96" s="108">
        <v>4030099990</v>
      </c>
      <c r="C96" s="67">
        <v>240</v>
      </c>
      <c r="D96" s="97">
        <v>8968.5</v>
      </c>
      <c r="E96" s="88"/>
    </row>
    <row r="97" spans="1:5" ht="12.75">
      <c r="A97" s="65" t="s">
        <v>136</v>
      </c>
      <c r="B97" s="108">
        <v>4030089182</v>
      </c>
      <c r="C97" s="106"/>
      <c r="D97" s="97">
        <f>D99</f>
        <v>383</v>
      </c>
      <c r="E97" s="62"/>
    </row>
    <row r="98" spans="1:5" ht="39.75" customHeight="1">
      <c r="A98" s="70" t="s">
        <v>116</v>
      </c>
      <c r="B98" s="108">
        <v>4030089182</v>
      </c>
      <c r="C98" s="106"/>
      <c r="D98" s="97">
        <v>383</v>
      </c>
      <c r="E98" s="62"/>
    </row>
    <row r="99" spans="1:5" ht="38.25">
      <c r="A99" s="70" t="s">
        <v>97</v>
      </c>
      <c r="B99" s="108">
        <v>4030089182</v>
      </c>
      <c r="C99" s="109"/>
      <c r="D99" s="97">
        <v>383</v>
      </c>
      <c r="E99" s="88" t="s">
        <v>140</v>
      </c>
    </row>
    <row r="100" spans="1:5" ht="33" customHeight="1">
      <c r="A100" s="102" t="s">
        <v>90</v>
      </c>
      <c r="B100" s="106">
        <v>4060000000</v>
      </c>
      <c r="C100" s="106"/>
      <c r="D100" s="99">
        <f>D107+D110+D115+D119+D123+D127+D101+D112+D124+D104</f>
        <v>32793.5</v>
      </c>
      <c r="E100" s="88"/>
    </row>
    <row r="101" spans="1:5" ht="33" customHeight="1">
      <c r="A101" s="145" t="s">
        <v>182</v>
      </c>
      <c r="B101" s="149">
        <v>4060089061</v>
      </c>
      <c r="C101" s="149"/>
      <c r="D101" s="155">
        <v>550</v>
      </c>
      <c r="E101" s="88" t="s">
        <v>184</v>
      </c>
    </row>
    <row r="102" spans="1:5" ht="33" customHeight="1">
      <c r="A102" s="145" t="s">
        <v>116</v>
      </c>
      <c r="B102" s="149">
        <v>4060089061</v>
      </c>
      <c r="C102" s="149">
        <v>200</v>
      </c>
      <c r="D102" s="155">
        <v>550</v>
      </c>
      <c r="E102" s="88"/>
    </row>
    <row r="103" spans="1:5" ht="33" customHeight="1">
      <c r="A103" s="145" t="s">
        <v>97</v>
      </c>
      <c r="B103" s="149">
        <v>4060089061</v>
      </c>
      <c r="C103" s="149">
        <v>240</v>
      </c>
      <c r="D103" s="155">
        <v>550</v>
      </c>
      <c r="E103" s="88"/>
    </row>
    <row r="104" spans="1:5" ht="33" customHeight="1">
      <c r="A104" s="145" t="s">
        <v>212</v>
      </c>
      <c r="B104" s="149">
        <v>4060089062</v>
      </c>
      <c r="C104" s="149"/>
      <c r="D104" s="155">
        <f>D105</f>
        <v>1058.3</v>
      </c>
      <c r="E104" s="88"/>
    </row>
    <row r="105" spans="1:5" ht="33" customHeight="1">
      <c r="A105" s="145" t="s">
        <v>116</v>
      </c>
      <c r="B105" s="149">
        <v>4060089062</v>
      </c>
      <c r="C105" s="149">
        <v>200</v>
      </c>
      <c r="D105" s="155">
        <f>D106</f>
        <v>1058.3</v>
      </c>
      <c r="E105" s="88"/>
    </row>
    <row r="106" spans="1:5" ht="33" customHeight="1">
      <c r="A106" s="145" t="s">
        <v>97</v>
      </c>
      <c r="B106" s="149">
        <v>4060089062</v>
      </c>
      <c r="C106" s="149">
        <v>240</v>
      </c>
      <c r="D106" s="155">
        <v>1058.3</v>
      </c>
      <c r="E106" s="88"/>
    </row>
    <row r="107" spans="1:5" ht="33" customHeight="1">
      <c r="A107" s="70" t="s">
        <v>177</v>
      </c>
      <c r="B107" s="109">
        <v>4060089102</v>
      </c>
      <c r="C107" s="109"/>
      <c r="D107" s="97">
        <f>D108</f>
        <v>1296</v>
      </c>
      <c r="E107" s="88"/>
    </row>
    <row r="108" spans="1:5" ht="33" customHeight="1">
      <c r="A108" s="70" t="s">
        <v>116</v>
      </c>
      <c r="B108" s="109">
        <v>4060089102</v>
      </c>
      <c r="C108" s="109">
        <v>200</v>
      </c>
      <c r="D108" s="97">
        <f>D109</f>
        <v>1296</v>
      </c>
      <c r="E108" s="88"/>
    </row>
    <row r="109" spans="1:5" ht="33" customHeight="1">
      <c r="A109" s="70" t="s">
        <v>97</v>
      </c>
      <c r="B109" s="109">
        <v>4060089102</v>
      </c>
      <c r="C109" s="109">
        <v>240</v>
      </c>
      <c r="D109" s="97">
        <v>1296</v>
      </c>
      <c r="E109" s="88"/>
    </row>
    <row r="110" spans="1:5" ht="25.5">
      <c r="A110" s="70" t="s">
        <v>116</v>
      </c>
      <c r="B110" s="109">
        <v>4060099990</v>
      </c>
      <c r="C110" s="109">
        <v>200</v>
      </c>
      <c r="D110" s="97">
        <f>D111</f>
        <v>1564.1</v>
      </c>
      <c r="E110" s="62"/>
    </row>
    <row r="111" spans="1:5" ht="38.25">
      <c r="A111" s="70" t="s">
        <v>97</v>
      </c>
      <c r="B111" s="109">
        <v>4060099990</v>
      </c>
      <c r="C111" s="109">
        <v>240</v>
      </c>
      <c r="D111" s="97">
        <v>1564.1</v>
      </c>
      <c r="E111" s="88" t="s">
        <v>113</v>
      </c>
    </row>
    <row r="112" spans="1:5" ht="18.75" customHeight="1">
      <c r="A112" s="145" t="s">
        <v>202</v>
      </c>
      <c r="B112" s="109">
        <v>4060089108</v>
      </c>
      <c r="C112" s="109"/>
      <c r="D112" s="97">
        <f>D113</f>
        <v>800</v>
      </c>
      <c r="E112" s="88"/>
    </row>
    <row r="113" spans="1:5" ht="25.5">
      <c r="A113" s="145" t="s">
        <v>116</v>
      </c>
      <c r="B113" s="109">
        <v>4060089108</v>
      </c>
      <c r="C113" s="109">
        <v>200</v>
      </c>
      <c r="D113" s="97">
        <f>D114</f>
        <v>800</v>
      </c>
      <c r="E113" s="88"/>
    </row>
    <row r="114" spans="1:5" ht="38.25">
      <c r="A114" s="145" t="s">
        <v>97</v>
      </c>
      <c r="B114" s="109">
        <v>4060089108</v>
      </c>
      <c r="C114" s="109">
        <v>240</v>
      </c>
      <c r="D114" s="97">
        <v>800</v>
      </c>
      <c r="E114" s="88" t="s">
        <v>104</v>
      </c>
    </row>
    <row r="115" spans="1:5" ht="25.5">
      <c r="A115" s="70" t="s">
        <v>135</v>
      </c>
      <c r="B115" s="108">
        <v>4060089191</v>
      </c>
      <c r="C115" s="109"/>
      <c r="D115" s="97">
        <f>D116</f>
        <v>2582.8</v>
      </c>
      <c r="E115" s="88"/>
    </row>
    <row r="116" spans="1:5" ht="12.75">
      <c r="A116" s="84" t="s">
        <v>60</v>
      </c>
      <c r="B116" s="108">
        <v>4060089191</v>
      </c>
      <c r="C116" s="109">
        <v>800</v>
      </c>
      <c r="D116" s="97">
        <f>D117</f>
        <v>2582.8</v>
      </c>
      <c r="E116" s="88"/>
    </row>
    <row r="117" spans="1:5" ht="51">
      <c r="A117" s="96" t="s">
        <v>124</v>
      </c>
      <c r="B117" s="108">
        <v>4060089191</v>
      </c>
      <c r="C117" s="109">
        <v>810</v>
      </c>
      <c r="D117" s="97">
        <f>D118</f>
        <v>2582.8</v>
      </c>
      <c r="E117" s="88"/>
    </row>
    <row r="118" spans="1:5" ht="51">
      <c r="A118" s="83" t="s">
        <v>125</v>
      </c>
      <c r="B118" s="108">
        <v>4060089191</v>
      </c>
      <c r="C118" s="109">
        <v>811</v>
      </c>
      <c r="D118" s="97">
        <v>2582.8</v>
      </c>
      <c r="E118" s="88" t="s">
        <v>143</v>
      </c>
    </row>
    <row r="119" spans="1:5" ht="25.5">
      <c r="A119" s="70" t="s">
        <v>178</v>
      </c>
      <c r="B119" s="109">
        <v>4060089130</v>
      </c>
      <c r="C119" s="109"/>
      <c r="D119" s="97">
        <f>D120</f>
        <v>1185</v>
      </c>
      <c r="E119" s="88" t="s">
        <v>104</v>
      </c>
    </row>
    <row r="120" spans="1:5" ht="25.5">
      <c r="A120" s="70" t="s">
        <v>116</v>
      </c>
      <c r="B120" s="109">
        <v>4060089130</v>
      </c>
      <c r="C120" s="109">
        <v>200</v>
      </c>
      <c r="D120" s="97">
        <f>D121</f>
        <v>1185</v>
      </c>
      <c r="E120" s="88"/>
    </row>
    <row r="121" spans="1:5" ht="38.25">
      <c r="A121" s="70" t="s">
        <v>97</v>
      </c>
      <c r="B121" s="109">
        <v>4060089130</v>
      </c>
      <c r="C121" s="109">
        <v>240</v>
      </c>
      <c r="D121" s="97">
        <v>1185</v>
      </c>
      <c r="E121" s="88"/>
    </row>
    <row r="122" spans="1:5" ht="25.5">
      <c r="A122" s="70" t="s">
        <v>116</v>
      </c>
      <c r="B122" s="109">
        <v>4060099990</v>
      </c>
      <c r="C122" s="109">
        <v>200</v>
      </c>
      <c r="D122" s="97">
        <v>63.3</v>
      </c>
      <c r="E122" s="88"/>
    </row>
    <row r="123" spans="1:5" ht="38.25">
      <c r="A123" s="70" t="s">
        <v>97</v>
      </c>
      <c r="B123" s="109">
        <v>4060099990</v>
      </c>
      <c r="C123" s="109">
        <v>240</v>
      </c>
      <c r="D123" s="97">
        <v>63.3</v>
      </c>
      <c r="E123" s="88"/>
    </row>
    <row r="124" spans="1:5" ht="25.5">
      <c r="A124" s="70" t="s">
        <v>116</v>
      </c>
      <c r="B124" s="109">
        <v>4060099990</v>
      </c>
      <c r="C124" s="109">
        <v>200</v>
      </c>
      <c r="D124" s="97">
        <v>86.4</v>
      </c>
      <c r="E124" s="88"/>
    </row>
    <row r="125" spans="1:5" ht="38.25">
      <c r="A125" s="70" t="s">
        <v>97</v>
      </c>
      <c r="B125" s="109">
        <v>4060099990</v>
      </c>
      <c r="C125" s="109">
        <v>240</v>
      </c>
      <c r="D125" s="97">
        <v>86.4</v>
      </c>
      <c r="E125" s="88"/>
    </row>
    <row r="126" spans="1:5" ht="25.5">
      <c r="A126" s="70" t="s">
        <v>116</v>
      </c>
      <c r="B126" s="109">
        <v>4060099990</v>
      </c>
      <c r="C126" s="109">
        <v>200</v>
      </c>
      <c r="D126" s="97">
        <f>D127</f>
        <v>23607.6</v>
      </c>
      <c r="E126" s="62"/>
    </row>
    <row r="127" spans="1:5" ht="38.25">
      <c r="A127" s="70" t="s">
        <v>97</v>
      </c>
      <c r="B127" s="109">
        <v>4060099990</v>
      </c>
      <c r="C127" s="109">
        <v>240</v>
      </c>
      <c r="D127" s="97">
        <v>23607.6</v>
      </c>
      <c r="E127" s="88" t="s">
        <v>104</v>
      </c>
    </row>
    <row r="128" spans="1:5" ht="21.75" customHeight="1">
      <c r="A128" s="102" t="s">
        <v>91</v>
      </c>
      <c r="B128" s="106">
        <v>4070000000</v>
      </c>
      <c r="C128" s="106"/>
      <c r="D128" s="99">
        <f>D132+D138+D143+D147+D135+D129+H142</f>
        <v>16978.3</v>
      </c>
      <c r="E128" s="88"/>
    </row>
    <row r="129" spans="1:5" ht="35.25" customHeight="1">
      <c r="A129" s="145" t="s">
        <v>205</v>
      </c>
      <c r="B129" s="109">
        <v>4070000700</v>
      </c>
      <c r="C129" s="106"/>
      <c r="D129" s="97">
        <v>150</v>
      </c>
      <c r="E129" s="88"/>
    </row>
    <row r="130" spans="1:5" ht="42" customHeight="1">
      <c r="A130" s="70" t="s">
        <v>121</v>
      </c>
      <c r="B130" s="109">
        <v>4070000700</v>
      </c>
      <c r="C130" s="109">
        <v>600</v>
      </c>
      <c r="D130" s="97">
        <v>150</v>
      </c>
      <c r="E130" s="88"/>
    </row>
    <row r="131" spans="1:5" ht="21.75" customHeight="1">
      <c r="A131" s="145" t="s">
        <v>206</v>
      </c>
      <c r="B131" s="109">
        <v>4070000700</v>
      </c>
      <c r="C131" s="109">
        <v>612</v>
      </c>
      <c r="D131" s="97">
        <v>150</v>
      </c>
      <c r="E131" s="88"/>
    </row>
    <row r="132" spans="1:5" ht="30" customHeight="1">
      <c r="A132" s="79" t="s">
        <v>137</v>
      </c>
      <c r="B132" s="109">
        <v>4070082520</v>
      </c>
      <c r="C132" s="81"/>
      <c r="D132" s="97">
        <f>D133</f>
        <v>26.5</v>
      </c>
      <c r="E132" s="88"/>
    </row>
    <row r="133" spans="1:5" ht="25.5">
      <c r="A133" s="70" t="s">
        <v>116</v>
      </c>
      <c r="B133" s="109">
        <v>4070082520</v>
      </c>
      <c r="C133" s="110">
        <v>200</v>
      </c>
      <c r="D133" s="97">
        <f>D134</f>
        <v>26.5</v>
      </c>
      <c r="E133" s="62"/>
    </row>
    <row r="134" spans="1:5" ht="38.25">
      <c r="A134" s="70" t="s">
        <v>97</v>
      </c>
      <c r="B134" s="109">
        <v>4070082520</v>
      </c>
      <c r="C134" s="110">
        <v>240</v>
      </c>
      <c r="D134" s="97">
        <v>26.5</v>
      </c>
      <c r="E134" s="85"/>
    </row>
    <row r="135" spans="1:5" ht="25.5">
      <c r="A135" s="79" t="s">
        <v>137</v>
      </c>
      <c r="B135" s="110" t="s">
        <v>204</v>
      </c>
      <c r="C135" s="110"/>
      <c r="D135" s="97">
        <v>4.7</v>
      </c>
      <c r="E135" s="85"/>
    </row>
    <row r="136" spans="1:5" ht="38.25">
      <c r="A136" s="70" t="s">
        <v>121</v>
      </c>
      <c r="B136" s="110" t="s">
        <v>204</v>
      </c>
      <c r="C136" s="110">
        <v>200</v>
      </c>
      <c r="D136" s="97">
        <v>4.7</v>
      </c>
      <c r="E136" s="85"/>
    </row>
    <row r="137" spans="1:5" ht="51">
      <c r="A137" s="70" t="s">
        <v>123</v>
      </c>
      <c r="B137" s="110" t="s">
        <v>204</v>
      </c>
      <c r="C137" s="110">
        <v>240</v>
      </c>
      <c r="D137" s="97">
        <v>4.7</v>
      </c>
      <c r="E137" s="85"/>
    </row>
    <row r="138" spans="1:4" ht="25.5">
      <c r="A138" s="70" t="s">
        <v>92</v>
      </c>
      <c r="B138" s="109">
        <v>4070000590</v>
      </c>
      <c r="C138" s="109"/>
      <c r="D138" s="97">
        <f>D139</f>
        <v>15670.099999999999</v>
      </c>
    </row>
    <row r="139" spans="1:4" ht="38.25">
      <c r="A139" s="70" t="s">
        <v>121</v>
      </c>
      <c r="B139" s="109">
        <v>4070000590</v>
      </c>
      <c r="C139" s="109">
        <v>600</v>
      </c>
      <c r="D139" s="97">
        <f>D140</f>
        <v>15670.099999999999</v>
      </c>
    </row>
    <row r="140" spans="1:4" ht="12.75">
      <c r="A140" s="70" t="s">
        <v>122</v>
      </c>
      <c r="B140" s="109">
        <v>4070000590</v>
      </c>
      <c r="C140" s="109">
        <v>610</v>
      </c>
      <c r="D140" s="97">
        <f>D141+D142</f>
        <v>15670.099999999999</v>
      </c>
    </row>
    <row r="141" spans="1:4" ht="51">
      <c r="A141" s="70" t="s">
        <v>123</v>
      </c>
      <c r="B141" s="109">
        <v>4070000590</v>
      </c>
      <c r="C141" s="109">
        <v>611</v>
      </c>
      <c r="D141" s="97">
        <v>15115.8</v>
      </c>
    </row>
    <row r="142" spans="1:4" ht="12.75">
      <c r="A142" s="145" t="s">
        <v>206</v>
      </c>
      <c r="B142" s="109">
        <v>4070000590</v>
      </c>
      <c r="C142" s="109">
        <v>612</v>
      </c>
      <c r="D142" s="97">
        <v>554.3</v>
      </c>
    </row>
    <row r="143" spans="1:4" ht="12.75">
      <c r="A143" s="70" t="s">
        <v>93</v>
      </c>
      <c r="B143" s="109">
        <v>4070020700</v>
      </c>
      <c r="C143" s="109"/>
      <c r="D143" s="97">
        <f>D144</f>
        <v>397</v>
      </c>
    </row>
    <row r="144" spans="1:4" ht="25.5">
      <c r="A144" s="70" t="s">
        <v>116</v>
      </c>
      <c r="B144" s="109">
        <v>4070020700</v>
      </c>
      <c r="C144" s="109">
        <v>200</v>
      </c>
      <c r="D144" s="97">
        <f>D145</f>
        <v>397</v>
      </c>
    </row>
    <row r="145" spans="1:4" ht="27.75" customHeight="1">
      <c r="A145" s="70" t="s">
        <v>97</v>
      </c>
      <c r="B145" s="109">
        <v>4070020700</v>
      </c>
      <c r="C145" s="109">
        <v>240</v>
      </c>
      <c r="D145" s="97">
        <v>397</v>
      </c>
    </row>
    <row r="146" spans="1:4" ht="21.75" customHeight="1">
      <c r="A146" s="70" t="s">
        <v>91</v>
      </c>
      <c r="B146" s="109">
        <v>4070000000</v>
      </c>
      <c r="C146" s="109"/>
      <c r="D146" s="97">
        <f>D147</f>
        <v>730</v>
      </c>
    </row>
    <row r="147" spans="1:5" ht="45" customHeight="1">
      <c r="A147" s="70" t="s">
        <v>171</v>
      </c>
      <c r="B147" s="109">
        <v>4070089031</v>
      </c>
      <c r="C147" s="109"/>
      <c r="D147" s="97">
        <f>D148</f>
        <v>730</v>
      </c>
      <c r="E147" s="205" t="s">
        <v>209</v>
      </c>
    </row>
    <row r="148" spans="1:4" ht="23.25" customHeight="1">
      <c r="A148" s="70" t="s">
        <v>159</v>
      </c>
      <c r="B148" s="109">
        <v>4070089031</v>
      </c>
      <c r="C148" s="109"/>
      <c r="D148" s="97">
        <f>D149</f>
        <v>730</v>
      </c>
    </row>
    <row r="149" spans="1:4" ht="43.5" customHeight="1">
      <c r="A149" s="70" t="s">
        <v>121</v>
      </c>
      <c r="B149" s="109">
        <v>4070089031</v>
      </c>
      <c r="C149" s="109">
        <v>600</v>
      </c>
      <c r="D149" s="97">
        <f>D150</f>
        <v>730</v>
      </c>
    </row>
    <row r="150" spans="1:4" ht="56.25" customHeight="1">
      <c r="A150" s="70" t="s">
        <v>160</v>
      </c>
      <c r="B150" s="109">
        <v>4070089031</v>
      </c>
      <c r="C150" s="109">
        <v>630</v>
      </c>
      <c r="D150" s="97">
        <v>730</v>
      </c>
    </row>
    <row r="151" spans="1:4" ht="43.5" customHeight="1">
      <c r="A151" s="143" t="s">
        <v>142</v>
      </c>
      <c r="B151" s="105">
        <v>4080000000</v>
      </c>
      <c r="C151" s="106"/>
      <c r="D151" s="99">
        <f>D152</f>
        <v>254.8</v>
      </c>
    </row>
    <row r="152" spans="1:4" ht="12.75">
      <c r="A152" s="77" t="s">
        <v>98</v>
      </c>
      <c r="B152" s="108">
        <v>4080020210</v>
      </c>
      <c r="C152" s="109"/>
      <c r="D152" s="97">
        <f>D153</f>
        <v>254.8</v>
      </c>
    </row>
    <row r="153" spans="1:4" ht="12.75">
      <c r="A153" s="70" t="s">
        <v>60</v>
      </c>
      <c r="B153" s="108">
        <v>4080020210</v>
      </c>
      <c r="C153" s="109">
        <v>800</v>
      </c>
      <c r="D153" s="97">
        <f>D154</f>
        <v>254.8</v>
      </c>
    </row>
    <row r="154" spans="1:4" ht="12.75">
      <c r="A154" s="70" t="s">
        <v>62</v>
      </c>
      <c r="B154" s="108">
        <v>4080020210</v>
      </c>
      <c r="C154" s="109">
        <v>870</v>
      </c>
      <c r="D154" s="97">
        <v>254.8</v>
      </c>
    </row>
    <row r="155" spans="1:4" ht="12.75">
      <c r="A155" s="102" t="s">
        <v>117</v>
      </c>
      <c r="B155" s="106">
        <v>4100000000</v>
      </c>
      <c r="C155" s="106"/>
      <c r="D155" s="99">
        <f>D157+D160</f>
        <v>209.8</v>
      </c>
    </row>
    <row r="156" spans="1:4" ht="36" customHeight="1">
      <c r="A156" s="70" t="s">
        <v>118</v>
      </c>
      <c r="B156" s="109">
        <v>4100020800</v>
      </c>
      <c r="C156" s="109"/>
      <c r="D156" s="97">
        <f>D157</f>
        <v>119.3</v>
      </c>
    </row>
    <row r="157" spans="1:4" ht="27.75" customHeight="1">
      <c r="A157" s="70" t="s">
        <v>116</v>
      </c>
      <c r="B157" s="109">
        <v>4100020800</v>
      </c>
      <c r="C157" s="109">
        <v>200</v>
      </c>
      <c r="D157" s="97">
        <f>D158</f>
        <v>119.3</v>
      </c>
    </row>
    <row r="158" spans="1:4" ht="33" customHeight="1">
      <c r="A158" s="70" t="s">
        <v>97</v>
      </c>
      <c r="B158" s="109">
        <v>4100020800</v>
      </c>
      <c r="C158" s="109">
        <v>240</v>
      </c>
      <c r="D158" s="97">
        <v>119.3</v>
      </c>
    </row>
    <row r="159" spans="1:4" ht="72" customHeight="1">
      <c r="A159" s="77" t="s">
        <v>189</v>
      </c>
      <c r="B159" s="109">
        <v>4110089020</v>
      </c>
      <c r="C159" s="109"/>
      <c r="D159" s="97">
        <f>D160</f>
        <v>90.5</v>
      </c>
    </row>
    <row r="160" spans="1:4" ht="17.25" customHeight="1">
      <c r="A160" s="70" t="s">
        <v>149</v>
      </c>
      <c r="B160" s="109">
        <v>4110089020</v>
      </c>
      <c r="C160" s="109">
        <v>500</v>
      </c>
      <c r="D160" s="97">
        <f>D161</f>
        <v>90.5</v>
      </c>
    </row>
    <row r="161" spans="1:4" ht="24" customHeight="1">
      <c r="A161" s="70" t="s">
        <v>173</v>
      </c>
      <c r="B161" s="109">
        <v>4110089020</v>
      </c>
      <c r="C161" s="109">
        <v>540</v>
      </c>
      <c r="D161" s="97">
        <v>90.5</v>
      </c>
    </row>
    <row r="162" spans="1:4" ht="12.75">
      <c r="A162" s="102" t="s">
        <v>71</v>
      </c>
      <c r="B162" s="58"/>
      <c r="C162" s="58"/>
      <c r="D162" s="100">
        <f>D15+D37</f>
        <v>120636.5</v>
      </c>
    </row>
    <row r="163" ht="12.75">
      <c r="A163" s="144"/>
    </row>
  </sheetData>
  <sheetProtection/>
  <mergeCells count="13">
    <mergeCell ref="A13:D13"/>
    <mergeCell ref="A9:D9"/>
    <mergeCell ref="A12:D12"/>
    <mergeCell ref="A11:D11"/>
    <mergeCell ref="A10:D10"/>
    <mergeCell ref="B5:D5"/>
    <mergeCell ref="A6:D6"/>
    <mergeCell ref="A7:D7"/>
    <mergeCell ref="A8:D8"/>
    <mergeCell ref="B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2"/>
  <sheetViews>
    <sheetView tabSelected="1" view="pageBreakPreview" zoomScaleSheetLayoutView="100" zoomScalePageLayoutView="0" workbookViewId="0" topLeftCell="A1">
      <selection activeCell="O23" sqref="O23"/>
    </sheetView>
  </sheetViews>
  <sheetFormatPr defaultColWidth="8.00390625" defaultRowHeight="12.75"/>
  <cols>
    <col min="1" max="1" width="39.375" style="11" customWidth="1"/>
    <col min="2" max="2" width="4.875" style="11" customWidth="1"/>
    <col min="3" max="3" width="4.375" style="11" customWidth="1"/>
    <col min="4" max="4" width="4.125" style="11" customWidth="1"/>
    <col min="5" max="5" width="11.00390625" style="11" customWidth="1"/>
    <col min="6" max="6" width="4.375" style="11" customWidth="1"/>
    <col min="7" max="7" width="8.375" style="11" hidden="1" customWidth="1"/>
    <col min="8" max="8" width="11.75390625" style="23" customWidth="1"/>
    <col min="9" max="9" width="11.875" style="11" customWidth="1"/>
    <col min="10" max="10" width="10.875" style="11" customWidth="1"/>
    <col min="11" max="16384" width="8.00390625" style="11" customWidth="1"/>
  </cols>
  <sheetData>
    <row r="1" spans="6:10" ht="12.75">
      <c r="F1" s="38"/>
      <c r="G1" s="38"/>
      <c r="H1" s="39"/>
      <c r="I1" s="216" t="s">
        <v>211</v>
      </c>
      <c r="J1" s="216"/>
    </row>
    <row r="2" spans="2:10" ht="12.75">
      <c r="B2" s="10"/>
      <c r="C2" s="214" t="s">
        <v>52</v>
      </c>
      <c r="D2" s="214"/>
      <c r="E2" s="214"/>
      <c r="F2" s="214"/>
      <c r="G2" s="214"/>
      <c r="H2" s="214"/>
      <c r="I2" s="214"/>
      <c r="J2" s="214"/>
    </row>
    <row r="3" spans="2:10" ht="12.75">
      <c r="B3" s="10"/>
      <c r="C3" s="10"/>
      <c r="E3" s="214" t="s">
        <v>64</v>
      </c>
      <c r="F3" s="214"/>
      <c r="G3" s="214"/>
      <c r="H3" s="214"/>
      <c r="I3" s="214"/>
      <c r="J3" s="214"/>
    </row>
    <row r="4" spans="2:10" ht="12.75">
      <c r="B4" s="40"/>
      <c r="C4" s="40"/>
      <c r="D4" s="40"/>
      <c r="E4" s="40"/>
      <c r="F4" s="212" t="s">
        <v>218</v>
      </c>
      <c r="G4" s="212"/>
      <c r="H4" s="212"/>
      <c r="I4" s="212"/>
      <c r="J4" s="212"/>
    </row>
    <row r="5" spans="6:12" ht="12.75">
      <c r="F5" s="38"/>
      <c r="G5" s="38"/>
      <c r="H5" s="39"/>
      <c r="I5" s="216" t="s">
        <v>194</v>
      </c>
      <c r="J5" s="216"/>
      <c r="K5" s="42"/>
      <c r="L5" s="38"/>
    </row>
    <row r="6" spans="1:12" ht="11.25" customHeight="1">
      <c r="A6" s="10"/>
      <c r="B6" s="10"/>
      <c r="C6" s="214" t="s">
        <v>52</v>
      </c>
      <c r="D6" s="214"/>
      <c r="E6" s="214"/>
      <c r="F6" s="214"/>
      <c r="G6" s="214"/>
      <c r="H6" s="214"/>
      <c r="I6" s="214"/>
      <c r="J6" s="214"/>
      <c r="K6" s="42"/>
      <c r="L6" s="38"/>
    </row>
    <row r="7" spans="1:12" ht="12.75">
      <c r="A7" s="10"/>
      <c r="B7" s="10"/>
      <c r="C7" s="10"/>
      <c r="E7" s="214" t="s">
        <v>64</v>
      </c>
      <c r="F7" s="214"/>
      <c r="G7" s="214"/>
      <c r="H7" s="214"/>
      <c r="I7" s="214"/>
      <c r="J7" s="214"/>
      <c r="K7" s="42"/>
      <c r="L7" s="38"/>
    </row>
    <row r="8" spans="1:15" ht="12.75" customHeight="1">
      <c r="A8" s="37"/>
      <c r="B8" s="40"/>
      <c r="C8" s="40"/>
      <c r="D8" s="40"/>
      <c r="E8" s="40"/>
      <c r="F8" s="212" t="s">
        <v>197</v>
      </c>
      <c r="G8" s="212"/>
      <c r="H8" s="212"/>
      <c r="I8" s="212"/>
      <c r="J8" s="212"/>
      <c r="K8" s="43"/>
      <c r="L8" s="40"/>
      <c r="M8" s="40"/>
      <c r="N8" s="40"/>
      <c r="O8" s="40"/>
    </row>
    <row r="9" spans="1:8" ht="6.75" customHeight="1">
      <c r="A9" s="10"/>
      <c r="B9" s="10"/>
      <c r="C9" s="10"/>
      <c r="D9" s="10"/>
      <c r="E9" s="10"/>
      <c r="F9" s="10"/>
      <c r="G9" s="10"/>
      <c r="H9" s="10"/>
    </row>
    <row r="10" spans="1:10" s="12" customFormat="1" ht="15.75" customHeight="1">
      <c r="A10" s="226" t="s">
        <v>84</v>
      </c>
      <c r="B10" s="226"/>
      <c r="C10" s="226"/>
      <c r="D10" s="226"/>
      <c r="E10" s="226"/>
      <c r="F10" s="226"/>
      <c r="G10" s="226"/>
      <c r="H10" s="226"/>
      <c r="I10" s="226"/>
      <c r="J10" s="51"/>
    </row>
    <row r="11" spans="1:10" s="12" customFormat="1" ht="0.7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51"/>
    </row>
    <row r="12" spans="1:10" s="12" customFormat="1" ht="15.75">
      <c r="A12" s="226" t="s">
        <v>185</v>
      </c>
      <c r="B12" s="226"/>
      <c r="C12" s="226"/>
      <c r="D12" s="226"/>
      <c r="E12" s="226"/>
      <c r="F12" s="226"/>
      <c r="G12" s="226"/>
      <c r="H12" s="226"/>
      <c r="I12" s="226"/>
      <c r="J12" s="172" t="s">
        <v>127</v>
      </c>
    </row>
    <row r="13" spans="1:8" ht="0.75" customHeight="1">
      <c r="A13" s="13"/>
      <c r="B13" s="13"/>
      <c r="C13" s="13"/>
      <c r="D13" s="13"/>
      <c r="E13" s="13"/>
      <c r="F13" s="13"/>
      <c r="G13" s="13"/>
      <c r="H13" s="14"/>
    </row>
    <row r="14" spans="1:10" ht="110.25" customHeight="1">
      <c r="A14" s="15" t="s">
        <v>0</v>
      </c>
      <c r="B14" s="15" t="s">
        <v>35</v>
      </c>
      <c r="C14" s="15" t="s">
        <v>1</v>
      </c>
      <c r="D14" s="15" t="s">
        <v>2</v>
      </c>
      <c r="E14" s="73" t="s">
        <v>36</v>
      </c>
      <c r="F14" s="15" t="s">
        <v>57</v>
      </c>
      <c r="G14" s="59" t="s">
        <v>49</v>
      </c>
      <c r="H14" s="59" t="s">
        <v>50</v>
      </c>
      <c r="I14" s="86" t="s">
        <v>100</v>
      </c>
      <c r="J14" s="86" t="s">
        <v>101</v>
      </c>
    </row>
    <row r="15" spans="1:10" ht="12" customHeight="1">
      <c r="A15" s="15">
        <v>1</v>
      </c>
      <c r="B15" s="15">
        <v>2</v>
      </c>
      <c r="C15" s="15">
        <v>3</v>
      </c>
      <c r="D15" s="15">
        <v>4</v>
      </c>
      <c r="E15" s="73">
        <v>5</v>
      </c>
      <c r="F15" s="15">
        <v>6</v>
      </c>
      <c r="G15" s="15">
        <v>7</v>
      </c>
      <c r="H15" s="15">
        <v>7</v>
      </c>
      <c r="I15" s="15">
        <v>8</v>
      </c>
      <c r="J15" s="63">
        <v>9</v>
      </c>
    </row>
    <row r="16" spans="1:10" s="16" customFormat="1" ht="12.75" hidden="1">
      <c r="A16" s="71" t="s">
        <v>44</v>
      </c>
      <c r="B16" s="24">
        <v>10</v>
      </c>
      <c r="C16" s="24"/>
      <c r="D16" s="24"/>
      <c r="E16" s="74"/>
      <c r="F16" s="24"/>
      <c r="G16" s="24"/>
      <c r="H16" s="27">
        <f>H17</f>
        <v>0</v>
      </c>
      <c r="I16" s="25"/>
      <c r="J16" s="64"/>
    </row>
    <row r="17" spans="1:10" ht="12.75" hidden="1">
      <c r="A17" s="17" t="s">
        <v>5</v>
      </c>
      <c r="B17" s="18">
        <v>10</v>
      </c>
      <c r="C17" s="19">
        <v>1</v>
      </c>
      <c r="D17" s="18"/>
      <c r="E17" s="75"/>
      <c r="F17" s="18"/>
      <c r="G17" s="18"/>
      <c r="H17" s="26">
        <f>H18</f>
        <v>0</v>
      </c>
      <c r="I17" s="21"/>
      <c r="J17" s="21"/>
    </row>
    <row r="18" spans="1:10" ht="51" hidden="1">
      <c r="A18" s="17" t="s">
        <v>7</v>
      </c>
      <c r="B18" s="18">
        <v>10</v>
      </c>
      <c r="C18" s="19">
        <v>1</v>
      </c>
      <c r="D18" s="22">
        <v>3</v>
      </c>
      <c r="E18" s="75"/>
      <c r="F18" s="18"/>
      <c r="G18" s="18"/>
      <c r="H18" s="26">
        <f>H19</f>
        <v>0</v>
      </c>
      <c r="I18" s="21"/>
      <c r="J18" s="21"/>
    </row>
    <row r="19" spans="1:10" ht="66" customHeight="1" hidden="1">
      <c r="A19" s="17" t="s">
        <v>37</v>
      </c>
      <c r="B19" s="18">
        <v>10</v>
      </c>
      <c r="C19" s="19">
        <v>1</v>
      </c>
      <c r="D19" s="22">
        <v>3</v>
      </c>
      <c r="E19" s="76">
        <v>20000</v>
      </c>
      <c r="F19" s="18"/>
      <c r="G19" s="18"/>
      <c r="H19" s="26">
        <f>H20</f>
        <v>0</v>
      </c>
      <c r="I19" s="21"/>
      <c r="J19" s="21"/>
    </row>
    <row r="20" spans="1:10" ht="12.75" hidden="1">
      <c r="A20" s="17" t="s">
        <v>38</v>
      </c>
      <c r="B20" s="18">
        <v>10</v>
      </c>
      <c r="C20" s="19">
        <v>1</v>
      </c>
      <c r="D20" s="22">
        <v>3</v>
      </c>
      <c r="E20" s="76">
        <v>20400</v>
      </c>
      <c r="F20" s="18"/>
      <c r="G20" s="18"/>
      <c r="H20" s="26">
        <f>H21</f>
        <v>0</v>
      </c>
      <c r="I20" s="21"/>
      <c r="J20" s="21"/>
    </row>
    <row r="21" spans="1:10" ht="27" customHeight="1" hidden="1">
      <c r="A21" s="17" t="s">
        <v>45</v>
      </c>
      <c r="B21" s="18">
        <v>10</v>
      </c>
      <c r="C21" s="19">
        <v>1</v>
      </c>
      <c r="D21" s="22">
        <v>3</v>
      </c>
      <c r="E21" s="76">
        <v>20400</v>
      </c>
      <c r="F21" s="18">
        <v>500</v>
      </c>
      <c r="G21" s="18"/>
      <c r="H21" s="26"/>
      <c r="I21" s="21"/>
      <c r="J21" s="21"/>
    </row>
    <row r="22" spans="1:10" ht="12.75">
      <c r="A22" s="102" t="s">
        <v>5</v>
      </c>
      <c r="B22" s="34"/>
      <c r="C22" s="103">
        <v>1</v>
      </c>
      <c r="D22" s="104"/>
      <c r="E22" s="105"/>
      <c r="F22" s="106"/>
      <c r="G22" s="99" t="e">
        <f>G23+G32+G49+G55+G44</f>
        <v>#REF!</v>
      </c>
      <c r="H22" s="99">
        <f>H23+H32+H40+H44+H49+H55</f>
        <v>44889</v>
      </c>
      <c r="I22" s="31"/>
      <c r="J22" s="30"/>
    </row>
    <row r="23" spans="1:10" ht="40.5" customHeight="1">
      <c r="A23" s="102" t="s">
        <v>6</v>
      </c>
      <c r="B23" s="32">
        <v>650</v>
      </c>
      <c r="C23" s="103">
        <v>1</v>
      </c>
      <c r="D23" s="104">
        <v>2</v>
      </c>
      <c r="E23" s="105"/>
      <c r="F23" s="106"/>
      <c r="G23" s="99">
        <f>G24</f>
        <v>8503</v>
      </c>
      <c r="H23" s="99">
        <f>H24</f>
        <v>8578</v>
      </c>
      <c r="I23" s="20"/>
      <c r="J23" s="20"/>
    </row>
    <row r="24" spans="1:10" ht="20.25" customHeight="1">
      <c r="A24" s="65" t="s">
        <v>79</v>
      </c>
      <c r="B24" s="32">
        <v>650</v>
      </c>
      <c r="C24" s="95">
        <v>1</v>
      </c>
      <c r="D24" s="107">
        <v>2</v>
      </c>
      <c r="E24" s="108">
        <v>4000000000</v>
      </c>
      <c r="F24" s="109"/>
      <c r="G24" s="97">
        <f>G25</f>
        <v>8503</v>
      </c>
      <c r="H24" s="97">
        <f>H25</f>
        <v>8578</v>
      </c>
      <c r="I24" s="36"/>
      <c r="J24" s="29"/>
    </row>
    <row r="25" spans="1:10" ht="41.25" customHeight="1">
      <c r="A25" s="77" t="s">
        <v>78</v>
      </c>
      <c r="B25" s="32">
        <v>650</v>
      </c>
      <c r="C25" s="95">
        <v>1</v>
      </c>
      <c r="D25" s="107">
        <v>2</v>
      </c>
      <c r="E25" s="108">
        <v>4010000000</v>
      </c>
      <c r="F25" s="109"/>
      <c r="G25" s="97">
        <f>G26+G29</f>
        <v>8503</v>
      </c>
      <c r="H25" s="97">
        <f>H26+H29</f>
        <v>8578</v>
      </c>
      <c r="I25" s="20"/>
      <c r="J25" s="29"/>
    </row>
    <row r="26" spans="1:10" ht="21" customHeight="1">
      <c r="A26" s="70" t="s">
        <v>87</v>
      </c>
      <c r="B26" s="32">
        <v>650</v>
      </c>
      <c r="C26" s="95">
        <v>1</v>
      </c>
      <c r="D26" s="107">
        <v>2</v>
      </c>
      <c r="E26" s="108">
        <v>4010002030</v>
      </c>
      <c r="F26" s="109"/>
      <c r="G26" s="97">
        <f>G27</f>
        <v>2882</v>
      </c>
      <c r="H26" s="97">
        <f>H27</f>
        <v>2861.6</v>
      </c>
      <c r="I26" s="20"/>
      <c r="J26" s="29"/>
    </row>
    <row r="27" spans="1:10" ht="63.75" customHeight="1">
      <c r="A27" s="70" t="s">
        <v>58</v>
      </c>
      <c r="B27" s="32">
        <v>650</v>
      </c>
      <c r="C27" s="95">
        <v>1</v>
      </c>
      <c r="D27" s="107">
        <v>2</v>
      </c>
      <c r="E27" s="108">
        <v>4010002030</v>
      </c>
      <c r="F27" s="109">
        <v>100</v>
      </c>
      <c r="G27" s="97">
        <f>G28</f>
        <v>2882</v>
      </c>
      <c r="H27" s="97">
        <f>H28</f>
        <v>2861.6</v>
      </c>
      <c r="I27" s="20"/>
      <c r="J27" s="29"/>
    </row>
    <row r="28" spans="1:10" ht="29.25" customHeight="1">
      <c r="A28" s="70" t="s">
        <v>59</v>
      </c>
      <c r="B28" s="32">
        <v>650</v>
      </c>
      <c r="C28" s="95">
        <v>1</v>
      </c>
      <c r="D28" s="107">
        <v>2</v>
      </c>
      <c r="E28" s="108">
        <v>4010002030</v>
      </c>
      <c r="F28" s="109">
        <v>120</v>
      </c>
      <c r="G28" s="97">
        <v>2882</v>
      </c>
      <c r="H28" s="97">
        <v>2861.6</v>
      </c>
      <c r="I28" s="20"/>
      <c r="J28" s="29"/>
    </row>
    <row r="29" spans="1:10" ht="26.25" customHeight="1">
      <c r="A29" s="77" t="s">
        <v>88</v>
      </c>
      <c r="B29" s="32">
        <v>650</v>
      </c>
      <c r="C29" s="95">
        <v>1</v>
      </c>
      <c r="D29" s="107">
        <v>2</v>
      </c>
      <c r="E29" s="108">
        <v>4010002060</v>
      </c>
      <c r="F29" s="109"/>
      <c r="G29" s="97">
        <f>G30</f>
        <v>5621</v>
      </c>
      <c r="H29" s="97">
        <f>H30</f>
        <v>5716.4</v>
      </c>
      <c r="I29" s="20"/>
      <c r="J29" s="29"/>
    </row>
    <row r="30" spans="1:10" ht="24.75" customHeight="1">
      <c r="A30" s="70" t="s">
        <v>58</v>
      </c>
      <c r="B30" s="32">
        <v>650</v>
      </c>
      <c r="C30" s="95">
        <v>1</v>
      </c>
      <c r="D30" s="107">
        <v>2</v>
      </c>
      <c r="E30" s="108">
        <v>4010002060</v>
      </c>
      <c r="F30" s="109">
        <v>100</v>
      </c>
      <c r="G30" s="97">
        <f>G31</f>
        <v>5621</v>
      </c>
      <c r="H30" s="97">
        <f>H31</f>
        <v>5716.4</v>
      </c>
      <c r="I30" s="20"/>
      <c r="J30" s="29"/>
    </row>
    <row r="31" spans="1:10" ht="30.75" customHeight="1">
      <c r="A31" s="70" t="s">
        <v>59</v>
      </c>
      <c r="B31" s="32">
        <v>650</v>
      </c>
      <c r="C31" s="95">
        <v>1</v>
      </c>
      <c r="D31" s="107">
        <v>2</v>
      </c>
      <c r="E31" s="108">
        <v>4010002060</v>
      </c>
      <c r="F31" s="109">
        <v>120</v>
      </c>
      <c r="G31" s="97">
        <v>5621</v>
      </c>
      <c r="H31" s="97">
        <v>5716.4</v>
      </c>
      <c r="I31" s="20"/>
      <c r="J31" s="29"/>
    </row>
    <row r="32" spans="1:10" ht="58.5" customHeight="1">
      <c r="A32" s="102" t="s">
        <v>8</v>
      </c>
      <c r="B32" s="32">
        <v>650</v>
      </c>
      <c r="C32" s="103">
        <v>1</v>
      </c>
      <c r="D32" s="104">
        <v>4</v>
      </c>
      <c r="E32" s="106"/>
      <c r="F32" s="106"/>
      <c r="G32" s="99">
        <f aca="true" t="shared" si="0" ref="G32:H34">G33</f>
        <v>26933.4</v>
      </c>
      <c r="H32" s="99">
        <f t="shared" si="0"/>
        <v>27460.5</v>
      </c>
      <c r="I32" s="20"/>
      <c r="J32" s="29"/>
    </row>
    <row r="33" spans="1:10" ht="20.25" customHeight="1">
      <c r="A33" s="65" t="s">
        <v>79</v>
      </c>
      <c r="B33" s="32">
        <v>650</v>
      </c>
      <c r="C33" s="95">
        <v>1</v>
      </c>
      <c r="D33" s="107">
        <v>4</v>
      </c>
      <c r="E33" s="109">
        <v>4000000000</v>
      </c>
      <c r="F33" s="109"/>
      <c r="G33" s="97">
        <f t="shared" si="0"/>
        <v>26933.4</v>
      </c>
      <c r="H33" s="97">
        <f t="shared" si="0"/>
        <v>27460.5</v>
      </c>
      <c r="I33" s="20"/>
      <c r="J33" s="29"/>
    </row>
    <row r="34" spans="1:10" ht="38.25" customHeight="1">
      <c r="A34" s="77" t="s">
        <v>78</v>
      </c>
      <c r="B34" s="32">
        <v>650</v>
      </c>
      <c r="C34" s="95">
        <v>1</v>
      </c>
      <c r="D34" s="107">
        <v>4</v>
      </c>
      <c r="E34" s="108">
        <v>4010000000</v>
      </c>
      <c r="F34" s="109"/>
      <c r="G34" s="97">
        <f t="shared" si="0"/>
        <v>26933.4</v>
      </c>
      <c r="H34" s="97">
        <f t="shared" si="0"/>
        <v>27460.5</v>
      </c>
      <c r="I34" s="20"/>
      <c r="J34" s="29"/>
    </row>
    <row r="35" spans="1:10" ht="27.75" customHeight="1">
      <c r="A35" s="70" t="s">
        <v>94</v>
      </c>
      <c r="B35" s="32">
        <v>650</v>
      </c>
      <c r="C35" s="95">
        <v>1</v>
      </c>
      <c r="D35" s="107">
        <v>4</v>
      </c>
      <c r="E35" s="108">
        <v>4010002040</v>
      </c>
      <c r="F35" s="109"/>
      <c r="G35" s="97">
        <f>G36+G38</f>
        <v>26933.4</v>
      </c>
      <c r="H35" s="97">
        <f>H36+H38</f>
        <v>27460.5</v>
      </c>
      <c r="I35" s="20"/>
      <c r="J35" s="29"/>
    </row>
    <row r="36" spans="1:10" ht="75" customHeight="1">
      <c r="A36" s="70" t="s">
        <v>58</v>
      </c>
      <c r="B36" s="32">
        <v>650</v>
      </c>
      <c r="C36" s="95">
        <v>1</v>
      </c>
      <c r="D36" s="107">
        <v>4</v>
      </c>
      <c r="E36" s="108">
        <v>4010002040</v>
      </c>
      <c r="F36" s="109">
        <v>100</v>
      </c>
      <c r="G36" s="97">
        <f>G37</f>
        <v>26863.4</v>
      </c>
      <c r="H36" s="97">
        <f>H37</f>
        <v>27390.5</v>
      </c>
      <c r="I36" s="20"/>
      <c r="J36" s="29"/>
    </row>
    <row r="37" spans="1:10" ht="24" customHeight="1">
      <c r="A37" s="70" t="s">
        <v>59</v>
      </c>
      <c r="B37" s="32">
        <v>650</v>
      </c>
      <c r="C37" s="95">
        <v>1</v>
      </c>
      <c r="D37" s="107">
        <v>4</v>
      </c>
      <c r="E37" s="108">
        <v>4010002040</v>
      </c>
      <c r="F37" s="109">
        <v>120</v>
      </c>
      <c r="G37" s="97">
        <v>26863.4</v>
      </c>
      <c r="H37" s="97">
        <v>27390.5</v>
      </c>
      <c r="I37" s="36"/>
      <c r="J37" s="29"/>
    </row>
    <row r="38" spans="1:10" ht="27" customHeight="1">
      <c r="A38" s="70" t="s">
        <v>116</v>
      </c>
      <c r="B38" s="32">
        <v>650</v>
      </c>
      <c r="C38" s="95">
        <v>1</v>
      </c>
      <c r="D38" s="107">
        <v>4</v>
      </c>
      <c r="E38" s="108">
        <v>4010002040</v>
      </c>
      <c r="F38" s="109">
        <v>200</v>
      </c>
      <c r="G38" s="97">
        <f>G39</f>
        <v>70</v>
      </c>
      <c r="H38" s="97">
        <f>H39</f>
        <v>70</v>
      </c>
      <c r="I38" s="36"/>
      <c r="J38" s="29"/>
    </row>
    <row r="39" spans="1:10" ht="39.75" customHeight="1">
      <c r="A39" s="70" t="s">
        <v>97</v>
      </c>
      <c r="B39" s="32">
        <v>650</v>
      </c>
      <c r="C39" s="95">
        <v>1</v>
      </c>
      <c r="D39" s="107">
        <v>4</v>
      </c>
      <c r="E39" s="108">
        <v>4010002040</v>
      </c>
      <c r="F39" s="109">
        <v>240</v>
      </c>
      <c r="G39" s="97">
        <v>70</v>
      </c>
      <c r="H39" s="97">
        <v>70</v>
      </c>
      <c r="I39" s="36"/>
      <c r="J39" s="29"/>
    </row>
    <row r="40" spans="1:10" ht="39.75" customHeight="1">
      <c r="A40" s="206" t="s">
        <v>10</v>
      </c>
      <c r="B40" s="32">
        <v>650</v>
      </c>
      <c r="C40" s="95">
        <v>1</v>
      </c>
      <c r="D40" s="107">
        <v>6</v>
      </c>
      <c r="E40" s="108"/>
      <c r="F40" s="109"/>
      <c r="G40" s="97">
        <f>G41</f>
        <v>90.5</v>
      </c>
      <c r="H40" s="97">
        <v>90.5</v>
      </c>
      <c r="I40" s="36"/>
      <c r="J40" s="29"/>
    </row>
    <row r="41" spans="1:10" ht="72.75" customHeight="1">
      <c r="A41" s="77" t="s">
        <v>189</v>
      </c>
      <c r="B41" s="32">
        <v>650</v>
      </c>
      <c r="C41" s="95">
        <v>1</v>
      </c>
      <c r="D41" s="107">
        <v>6</v>
      </c>
      <c r="E41" s="109">
        <v>4110089020</v>
      </c>
      <c r="F41" s="109"/>
      <c r="G41" s="97">
        <f>G42</f>
        <v>90.5</v>
      </c>
      <c r="H41" s="97">
        <v>90.5</v>
      </c>
      <c r="I41" s="36"/>
      <c r="J41" s="29"/>
    </row>
    <row r="42" spans="1:10" ht="23.25" customHeight="1">
      <c r="A42" s="70" t="s">
        <v>149</v>
      </c>
      <c r="B42" s="32">
        <v>650</v>
      </c>
      <c r="C42" s="95">
        <v>1</v>
      </c>
      <c r="D42" s="107">
        <v>6</v>
      </c>
      <c r="E42" s="109">
        <v>4110089020</v>
      </c>
      <c r="F42" s="109">
        <v>500</v>
      </c>
      <c r="G42" s="97">
        <f>G43</f>
        <v>90.5</v>
      </c>
      <c r="H42" s="97">
        <v>90.5</v>
      </c>
      <c r="I42" s="36"/>
      <c r="J42" s="29"/>
    </row>
    <row r="43" spans="1:10" ht="21" customHeight="1">
      <c r="A43" s="70" t="s">
        <v>173</v>
      </c>
      <c r="B43" s="32">
        <v>650</v>
      </c>
      <c r="C43" s="95">
        <v>1</v>
      </c>
      <c r="D43" s="107">
        <v>6</v>
      </c>
      <c r="E43" s="109">
        <v>4110089020</v>
      </c>
      <c r="F43" s="109">
        <v>540</v>
      </c>
      <c r="G43" s="97">
        <v>90.5</v>
      </c>
      <c r="H43" s="97">
        <v>90.5</v>
      </c>
      <c r="I43" s="36"/>
      <c r="J43" s="29"/>
    </row>
    <row r="44" spans="1:10" ht="30" customHeight="1">
      <c r="A44" s="170" t="s">
        <v>11</v>
      </c>
      <c r="B44" s="32">
        <v>650</v>
      </c>
      <c r="C44" s="162">
        <v>1</v>
      </c>
      <c r="D44" s="163">
        <v>7</v>
      </c>
      <c r="E44" s="164"/>
      <c r="F44" s="165"/>
      <c r="G44" s="99">
        <f>G45</f>
        <v>2177.7</v>
      </c>
      <c r="H44" s="99">
        <f>H45</f>
        <v>3074.4</v>
      </c>
      <c r="I44" s="20"/>
      <c r="J44" s="29"/>
    </row>
    <row r="45" spans="1:10" ht="42" customHeight="1">
      <c r="A45" s="83" t="s">
        <v>78</v>
      </c>
      <c r="B45" s="32">
        <v>650</v>
      </c>
      <c r="C45" s="166">
        <v>1</v>
      </c>
      <c r="D45" s="167">
        <v>7</v>
      </c>
      <c r="E45" s="164">
        <v>4010000000</v>
      </c>
      <c r="F45" s="165"/>
      <c r="G45" s="97">
        <f>G46</f>
        <v>2177.7</v>
      </c>
      <c r="H45" s="97">
        <f>H46</f>
        <v>3074.4</v>
      </c>
      <c r="I45" s="20"/>
      <c r="J45" s="29"/>
    </row>
    <row r="46" spans="1:10" ht="27" customHeight="1">
      <c r="A46" s="168" t="s">
        <v>187</v>
      </c>
      <c r="B46" s="32">
        <v>650</v>
      </c>
      <c r="C46" s="166">
        <v>1</v>
      </c>
      <c r="D46" s="167">
        <v>7</v>
      </c>
      <c r="E46" s="164">
        <v>4010002500</v>
      </c>
      <c r="F46" s="165"/>
      <c r="G46" s="97">
        <f>G48</f>
        <v>2177.7</v>
      </c>
      <c r="H46" s="97">
        <f>H48</f>
        <v>3074.4</v>
      </c>
      <c r="I46" s="20"/>
      <c r="J46" s="29"/>
    </row>
    <row r="47" spans="1:10" ht="19.5" customHeight="1">
      <c r="A47" s="168" t="s">
        <v>60</v>
      </c>
      <c r="B47" s="32">
        <v>650</v>
      </c>
      <c r="C47" s="166">
        <v>1</v>
      </c>
      <c r="D47" s="167">
        <v>7</v>
      </c>
      <c r="E47" s="164">
        <v>4010002500</v>
      </c>
      <c r="F47" s="165">
        <v>800</v>
      </c>
      <c r="G47" s="97">
        <v>2177.7</v>
      </c>
      <c r="H47" s="97">
        <f>H48</f>
        <v>3074.4</v>
      </c>
      <c r="I47" s="20"/>
      <c r="J47" s="29"/>
    </row>
    <row r="48" spans="1:10" ht="12.75">
      <c r="A48" s="169" t="s">
        <v>188</v>
      </c>
      <c r="B48" s="32">
        <v>650</v>
      </c>
      <c r="C48" s="166">
        <v>1</v>
      </c>
      <c r="D48" s="167">
        <v>7</v>
      </c>
      <c r="E48" s="164">
        <v>4010002500</v>
      </c>
      <c r="F48" s="165">
        <v>880</v>
      </c>
      <c r="G48" s="97">
        <v>2177.7</v>
      </c>
      <c r="H48" s="97">
        <v>3074.4</v>
      </c>
      <c r="I48" s="20"/>
      <c r="J48" s="29"/>
    </row>
    <row r="49" spans="1:10" ht="21" customHeight="1">
      <c r="A49" s="102" t="s">
        <v>13</v>
      </c>
      <c r="B49" s="32">
        <v>650</v>
      </c>
      <c r="C49" s="103">
        <v>1</v>
      </c>
      <c r="D49" s="104">
        <v>11</v>
      </c>
      <c r="E49" s="105"/>
      <c r="F49" s="106"/>
      <c r="G49" s="99">
        <f aca="true" t="shared" si="1" ref="G49:H53">G50</f>
        <v>254.8</v>
      </c>
      <c r="H49" s="99">
        <f t="shared" si="1"/>
        <v>254.8</v>
      </c>
      <c r="I49" s="20"/>
      <c r="J49" s="29"/>
    </row>
    <row r="50" spans="1:10" ht="19.5" customHeight="1">
      <c r="A50" s="78" t="s">
        <v>79</v>
      </c>
      <c r="B50" s="32">
        <v>650</v>
      </c>
      <c r="C50" s="95">
        <v>1</v>
      </c>
      <c r="D50" s="107">
        <v>11</v>
      </c>
      <c r="E50" s="108">
        <v>4000000000</v>
      </c>
      <c r="F50" s="106"/>
      <c r="G50" s="97">
        <f t="shared" si="1"/>
        <v>254.8</v>
      </c>
      <c r="H50" s="97">
        <f t="shared" si="1"/>
        <v>254.8</v>
      </c>
      <c r="I50" s="20"/>
      <c r="J50" s="29"/>
    </row>
    <row r="51" spans="1:10" ht="38.25">
      <c r="A51" s="65" t="s">
        <v>142</v>
      </c>
      <c r="B51" s="32">
        <v>650</v>
      </c>
      <c r="C51" s="95">
        <v>1</v>
      </c>
      <c r="D51" s="107">
        <v>11</v>
      </c>
      <c r="E51" s="108">
        <v>4080000000</v>
      </c>
      <c r="F51" s="109"/>
      <c r="G51" s="97">
        <f t="shared" si="1"/>
        <v>254.8</v>
      </c>
      <c r="H51" s="97">
        <f t="shared" si="1"/>
        <v>254.8</v>
      </c>
      <c r="I51" s="20"/>
      <c r="J51" s="29"/>
    </row>
    <row r="52" spans="1:10" ht="17.25" customHeight="1">
      <c r="A52" s="65" t="s">
        <v>98</v>
      </c>
      <c r="B52" s="32">
        <v>650</v>
      </c>
      <c r="C52" s="95">
        <v>1</v>
      </c>
      <c r="D52" s="107">
        <v>11</v>
      </c>
      <c r="E52" s="108">
        <v>4080020210</v>
      </c>
      <c r="F52" s="109"/>
      <c r="G52" s="97">
        <f t="shared" si="1"/>
        <v>254.8</v>
      </c>
      <c r="H52" s="97">
        <f t="shared" si="1"/>
        <v>254.8</v>
      </c>
      <c r="I52" s="20"/>
      <c r="J52" s="29"/>
    </row>
    <row r="53" spans="1:10" ht="12.75">
      <c r="A53" s="70" t="s">
        <v>60</v>
      </c>
      <c r="B53" s="32">
        <v>650</v>
      </c>
      <c r="C53" s="95">
        <v>1</v>
      </c>
      <c r="D53" s="107">
        <v>11</v>
      </c>
      <c r="E53" s="108">
        <v>4080020210</v>
      </c>
      <c r="F53" s="109">
        <v>800</v>
      </c>
      <c r="G53" s="97">
        <f t="shared" si="1"/>
        <v>254.8</v>
      </c>
      <c r="H53" s="97">
        <f t="shared" si="1"/>
        <v>254.8</v>
      </c>
      <c r="I53" s="20"/>
      <c r="J53" s="29"/>
    </row>
    <row r="54" spans="1:10" ht="12.75">
      <c r="A54" s="70" t="s">
        <v>62</v>
      </c>
      <c r="B54" s="32">
        <v>650</v>
      </c>
      <c r="C54" s="95">
        <v>1</v>
      </c>
      <c r="D54" s="107">
        <v>11</v>
      </c>
      <c r="E54" s="108">
        <v>4080020210</v>
      </c>
      <c r="F54" s="109">
        <v>870</v>
      </c>
      <c r="G54" s="97">
        <v>254.8</v>
      </c>
      <c r="H54" s="97">
        <v>254.8</v>
      </c>
      <c r="I54" s="20"/>
      <c r="J54" s="29"/>
    </row>
    <row r="55" spans="1:10" ht="12.75">
      <c r="A55" s="102" t="s">
        <v>14</v>
      </c>
      <c r="B55" s="32">
        <v>650</v>
      </c>
      <c r="C55" s="103">
        <v>1</v>
      </c>
      <c r="D55" s="104">
        <v>13</v>
      </c>
      <c r="E55" s="106"/>
      <c r="F55" s="106"/>
      <c r="G55" s="99" t="e">
        <f>G56</f>
        <v>#REF!</v>
      </c>
      <c r="H55" s="99">
        <f>H56</f>
        <v>5430.799999999999</v>
      </c>
      <c r="I55" s="20"/>
      <c r="J55" s="29"/>
    </row>
    <row r="56" spans="1:10" ht="16.5" customHeight="1">
      <c r="A56" s="70" t="s">
        <v>79</v>
      </c>
      <c r="B56" s="32">
        <v>650</v>
      </c>
      <c r="C56" s="95">
        <v>1</v>
      </c>
      <c r="D56" s="107">
        <v>13</v>
      </c>
      <c r="E56" s="109">
        <v>4000000000</v>
      </c>
      <c r="F56" s="109"/>
      <c r="G56" s="97" t="e">
        <f>G57+#REF!</f>
        <v>#REF!</v>
      </c>
      <c r="H56" s="97">
        <f>H57</f>
        <v>5430.799999999999</v>
      </c>
      <c r="I56" s="36"/>
      <c r="J56" s="29"/>
    </row>
    <row r="57" spans="1:10" ht="38.25" customHeight="1">
      <c r="A57" s="77" t="s">
        <v>78</v>
      </c>
      <c r="B57" s="32">
        <v>650</v>
      </c>
      <c r="C57" s="95">
        <v>1</v>
      </c>
      <c r="D57" s="107">
        <v>13</v>
      </c>
      <c r="E57" s="109">
        <v>4010000000</v>
      </c>
      <c r="F57" s="106"/>
      <c r="G57" s="125">
        <f>G58+G69+G66</f>
        <v>4380.700000000001</v>
      </c>
      <c r="H57" s="125">
        <f>H58+H69+H66</f>
        <v>5430.799999999999</v>
      </c>
      <c r="I57" s="36"/>
      <c r="J57" s="29"/>
    </row>
    <row r="58" spans="1:10" ht="12.75">
      <c r="A58" s="77" t="s">
        <v>86</v>
      </c>
      <c r="B58" s="32">
        <v>650</v>
      </c>
      <c r="C58" s="95">
        <v>1</v>
      </c>
      <c r="D58" s="107">
        <v>13</v>
      </c>
      <c r="E58" s="109">
        <v>4010099990</v>
      </c>
      <c r="F58" s="106"/>
      <c r="G58" s="125">
        <f>G59+G61+G63</f>
        <v>3540.7000000000003</v>
      </c>
      <c r="H58" s="125">
        <f>H59+H61+H63</f>
        <v>4590.799999999999</v>
      </c>
      <c r="I58" s="20"/>
      <c r="J58" s="29"/>
    </row>
    <row r="59" spans="1:10" ht="24.75" customHeight="1">
      <c r="A59" s="70" t="s">
        <v>58</v>
      </c>
      <c r="B59" s="32">
        <v>650</v>
      </c>
      <c r="C59" s="95">
        <v>1</v>
      </c>
      <c r="D59" s="107">
        <v>13</v>
      </c>
      <c r="E59" s="109">
        <v>4010099990</v>
      </c>
      <c r="F59" s="109">
        <v>100</v>
      </c>
      <c r="G59" s="133">
        <f>G60</f>
        <v>200.9</v>
      </c>
      <c r="H59" s="133">
        <f>H60</f>
        <v>265.9</v>
      </c>
      <c r="I59" s="20"/>
      <c r="J59" s="29"/>
    </row>
    <row r="60" spans="1:10" ht="12" customHeight="1">
      <c r="A60" s="77" t="s">
        <v>59</v>
      </c>
      <c r="B60" s="32">
        <v>650</v>
      </c>
      <c r="C60" s="95">
        <v>1</v>
      </c>
      <c r="D60" s="107">
        <v>13</v>
      </c>
      <c r="E60" s="109">
        <v>4010099990</v>
      </c>
      <c r="F60" s="109">
        <v>120</v>
      </c>
      <c r="G60" s="133">
        <v>200.9</v>
      </c>
      <c r="H60" s="133">
        <v>265.9</v>
      </c>
      <c r="I60" s="20"/>
      <c r="J60" s="29"/>
    </row>
    <row r="61" spans="1:10" ht="32.25" customHeight="1">
      <c r="A61" s="77" t="s">
        <v>116</v>
      </c>
      <c r="B61" s="32">
        <v>650</v>
      </c>
      <c r="C61" s="95">
        <v>1</v>
      </c>
      <c r="D61" s="107">
        <v>13</v>
      </c>
      <c r="E61" s="109">
        <v>4010099990</v>
      </c>
      <c r="F61" s="109">
        <v>200</v>
      </c>
      <c r="G61" s="133">
        <f>G62</f>
        <v>3098.3</v>
      </c>
      <c r="H61" s="133">
        <f>H62</f>
        <v>4077.7</v>
      </c>
      <c r="I61" s="20"/>
      <c r="J61" s="29"/>
    </row>
    <row r="62" spans="1:10" ht="38.25">
      <c r="A62" s="77" t="s">
        <v>97</v>
      </c>
      <c r="B62" s="32">
        <v>650</v>
      </c>
      <c r="C62" s="95">
        <v>1</v>
      </c>
      <c r="D62" s="107">
        <v>13</v>
      </c>
      <c r="E62" s="109">
        <v>4010099990</v>
      </c>
      <c r="F62" s="109">
        <v>240</v>
      </c>
      <c r="G62" s="133">
        <v>3098.3</v>
      </c>
      <c r="H62" s="133">
        <v>4077.7</v>
      </c>
      <c r="I62" s="20"/>
      <c r="J62" s="29"/>
    </row>
    <row r="63" spans="1:12" ht="20.25" customHeight="1">
      <c r="A63" s="70" t="s">
        <v>60</v>
      </c>
      <c r="B63" s="32">
        <v>650</v>
      </c>
      <c r="C63" s="95">
        <v>1</v>
      </c>
      <c r="D63" s="107">
        <v>13</v>
      </c>
      <c r="E63" s="109">
        <v>4010099990</v>
      </c>
      <c r="F63" s="84">
        <v>800</v>
      </c>
      <c r="G63" s="125">
        <f>G65+G64</f>
        <v>241.5</v>
      </c>
      <c r="H63" s="125">
        <f>H65+H64</f>
        <v>247.2</v>
      </c>
      <c r="I63" s="36"/>
      <c r="J63" s="35"/>
      <c r="K63" s="41"/>
      <c r="L63" s="41"/>
    </row>
    <row r="64" spans="1:12" ht="18" customHeight="1">
      <c r="A64" s="70" t="s">
        <v>148</v>
      </c>
      <c r="B64" s="32">
        <v>650</v>
      </c>
      <c r="C64" s="95">
        <v>1</v>
      </c>
      <c r="D64" s="107">
        <v>13</v>
      </c>
      <c r="E64" s="109">
        <v>4010099990</v>
      </c>
      <c r="F64" s="84">
        <v>830</v>
      </c>
      <c r="G64" s="133">
        <v>200</v>
      </c>
      <c r="H64" s="133">
        <v>150</v>
      </c>
      <c r="I64" s="36"/>
      <c r="J64" s="35"/>
      <c r="K64" s="41"/>
      <c r="L64" s="41"/>
    </row>
    <row r="65" spans="1:12" ht="15.75" customHeight="1">
      <c r="A65" s="70" t="s">
        <v>61</v>
      </c>
      <c r="B65" s="32">
        <v>650</v>
      </c>
      <c r="C65" s="95">
        <v>1</v>
      </c>
      <c r="D65" s="107">
        <v>13</v>
      </c>
      <c r="E65" s="109">
        <v>4010099990</v>
      </c>
      <c r="F65" s="109">
        <v>850</v>
      </c>
      <c r="G65" s="97">
        <v>41.5</v>
      </c>
      <c r="H65" s="97">
        <v>97.2</v>
      </c>
      <c r="I65" s="99"/>
      <c r="J65" s="99"/>
      <c r="K65" s="41"/>
      <c r="L65" s="41"/>
    </row>
    <row r="66" spans="1:10" ht="40.5" customHeight="1">
      <c r="A66" s="145" t="s">
        <v>201</v>
      </c>
      <c r="B66" s="32">
        <v>650</v>
      </c>
      <c r="C66" s="146">
        <v>1</v>
      </c>
      <c r="D66" s="147">
        <v>13</v>
      </c>
      <c r="E66" s="149">
        <v>4010089107</v>
      </c>
      <c r="F66" s="149"/>
      <c r="G66" s="97">
        <f>G67</f>
        <v>600</v>
      </c>
      <c r="H66" s="97">
        <f>H67</f>
        <v>600</v>
      </c>
      <c r="I66" s="97"/>
      <c r="J66" s="97"/>
    </row>
    <row r="67" spans="1:10" ht="31.5" customHeight="1">
      <c r="A67" s="83" t="s">
        <v>116</v>
      </c>
      <c r="B67" s="32">
        <v>650</v>
      </c>
      <c r="C67" s="146">
        <v>1</v>
      </c>
      <c r="D67" s="147">
        <v>13</v>
      </c>
      <c r="E67" s="149">
        <v>4010089107</v>
      </c>
      <c r="F67" s="149">
        <v>200</v>
      </c>
      <c r="G67" s="97">
        <f>G68</f>
        <v>600</v>
      </c>
      <c r="H67" s="97">
        <f>H68</f>
        <v>600</v>
      </c>
      <c r="I67" s="97"/>
      <c r="J67" s="97"/>
    </row>
    <row r="68" spans="1:10" ht="40.5" customHeight="1">
      <c r="A68" s="83" t="s">
        <v>97</v>
      </c>
      <c r="B68" s="32">
        <v>650</v>
      </c>
      <c r="C68" s="146">
        <v>1</v>
      </c>
      <c r="D68" s="147">
        <v>13</v>
      </c>
      <c r="E68" s="149">
        <v>4010089107</v>
      </c>
      <c r="F68" s="149">
        <v>240</v>
      </c>
      <c r="G68" s="97">
        <v>600</v>
      </c>
      <c r="H68" s="97">
        <v>600</v>
      </c>
      <c r="I68" s="97"/>
      <c r="J68" s="97"/>
    </row>
    <row r="69" spans="1:10" ht="26.25" customHeight="1">
      <c r="A69" s="77" t="s">
        <v>129</v>
      </c>
      <c r="B69" s="32">
        <v>650</v>
      </c>
      <c r="C69" s="95">
        <v>1</v>
      </c>
      <c r="D69" s="107">
        <v>13</v>
      </c>
      <c r="E69" s="109">
        <v>4010089181</v>
      </c>
      <c r="F69" s="106"/>
      <c r="G69" s="97">
        <f>G70</f>
        <v>240</v>
      </c>
      <c r="H69" s="97">
        <f>H70</f>
        <v>240</v>
      </c>
      <c r="I69" s="99"/>
      <c r="J69" s="99"/>
    </row>
    <row r="70" spans="1:10" ht="29.25" customHeight="1">
      <c r="A70" s="77" t="s">
        <v>116</v>
      </c>
      <c r="B70" s="32">
        <v>650</v>
      </c>
      <c r="C70" s="95">
        <v>1</v>
      </c>
      <c r="D70" s="107">
        <v>13</v>
      </c>
      <c r="E70" s="109">
        <v>4010089181</v>
      </c>
      <c r="F70" s="109">
        <v>200</v>
      </c>
      <c r="G70" s="97">
        <f>G71</f>
        <v>240</v>
      </c>
      <c r="H70" s="97">
        <f>H71</f>
        <v>240</v>
      </c>
      <c r="I70" s="97"/>
      <c r="J70" s="97"/>
    </row>
    <row r="71" spans="1:10" ht="37.5" customHeight="1">
      <c r="A71" s="77" t="s">
        <v>97</v>
      </c>
      <c r="B71" s="32">
        <v>650</v>
      </c>
      <c r="C71" s="95">
        <v>1</v>
      </c>
      <c r="D71" s="107">
        <v>13</v>
      </c>
      <c r="E71" s="109">
        <v>4010089181</v>
      </c>
      <c r="F71" s="109">
        <v>240</v>
      </c>
      <c r="G71" s="97">
        <v>240</v>
      </c>
      <c r="H71" s="97">
        <v>240</v>
      </c>
      <c r="I71" s="99"/>
      <c r="J71" s="99"/>
    </row>
    <row r="72" spans="1:10" ht="23.25" customHeight="1">
      <c r="A72" s="102" t="s">
        <v>48</v>
      </c>
      <c r="B72" s="32">
        <v>650</v>
      </c>
      <c r="C72" s="103">
        <v>2</v>
      </c>
      <c r="D72" s="104"/>
      <c r="E72" s="105"/>
      <c r="F72" s="106"/>
      <c r="G72" s="99">
        <f aca="true" t="shared" si="2" ref="G72:H75">G73</f>
        <v>594.7</v>
      </c>
      <c r="H72" s="99">
        <f t="shared" si="2"/>
        <v>594.6999999999999</v>
      </c>
      <c r="I72" s="99">
        <f aca="true" t="shared" si="3" ref="I72:J75">I73</f>
        <v>594.6999999999999</v>
      </c>
      <c r="J72" s="99">
        <f t="shared" si="3"/>
        <v>594.6999999999999</v>
      </c>
    </row>
    <row r="73" spans="1:10" ht="24" customHeight="1">
      <c r="A73" s="70" t="s">
        <v>103</v>
      </c>
      <c r="B73" s="32">
        <v>650</v>
      </c>
      <c r="C73" s="95">
        <v>2</v>
      </c>
      <c r="D73" s="107">
        <v>3</v>
      </c>
      <c r="E73" s="124"/>
      <c r="F73" s="109"/>
      <c r="G73" s="97">
        <f t="shared" si="2"/>
        <v>594.7</v>
      </c>
      <c r="H73" s="97">
        <f t="shared" si="2"/>
        <v>594.6999999999999</v>
      </c>
      <c r="I73" s="97">
        <f t="shared" si="3"/>
        <v>594.6999999999999</v>
      </c>
      <c r="J73" s="97">
        <f t="shared" si="3"/>
        <v>594.6999999999999</v>
      </c>
    </row>
    <row r="74" spans="1:10" ht="24.75" customHeight="1">
      <c r="A74" s="79" t="s">
        <v>80</v>
      </c>
      <c r="B74" s="32">
        <v>650</v>
      </c>
      <c r="C74" s="95">
        <v>2</v>
      </c>
      <c r="D74" s="107">
        <v>3</v>
      </c>
      <c r="E74" s="108">
        <v>4000000000</v>
      </c>
      <c r="F74" s="109"/>
      <c r="G74" s="97">
        <f t="shared" si="2"/>
        <v>594.7</v>
      </c>
      <c r="H74" s="97">
        <f t="shared" si="2"/>
        <v>594.6999999999999</v>
      </c>
      <c r="I74" s="97">
        <f t="shared" si="3"/>
        <v>594.6999999999999</v>
      </c>
      <c r="J74" s="97">
        <f t="shared" si="3"/>
        <v>594.6999999999999</v>
      </c>
    </row>
    <row r="75" spans="1:10" ht="39.75" customHeight="1">
      <c r="A75" s="70" t="s">
        <v>78</v>
      </c>
      <c r="B75" s="32">
        <v>650</v>
      </c>
      <c r="C75" s="95">
        <v>2</v>
      </c>
      <c r="D75" s="107">
        <v>3</v>
      </c>
      <c r="E75" s="108">
        <v>4010000000</v>
      </c>
      <c r="F75" s="109"/>
      <c r="G75" s="97">
        <f t="shared" si="2"/>
        <v>594.7</v>
      </c>
      <c r="H75" s="97">
        <f t="shared" si="2"/>
        <v>594.6999999999999</v>
      </c>
      <c r="I75" s="97">
        <f t="shared" si="3"/>
        <v>594.6999999999999</v>
      </c>
      <c r="J75" s="97">
        <f t="shared" si="3"/>
        <v>594.6999999999999</v>
      </c>
    </row>
    <row r="76" spans="1:10" ht="42.75" customHeight="1">
      <c r="A76" s="83" t="s">
        <v>169</v>
      </c>
      <c r="B76" s="32">
        <v>650</v>
      </c>
      <c r="C76" s="95">
        <v>2</v>
      </c>
      <c r="D76" s="107">
        <v>3</v>
      </c>
      <c r="E76" s="108">
        <v>4010051180</v>
      </c>
      <c r="F76" s="109"/>
      <c r="G76" s="97">
        <f>G77+G79</f>
        <v>594.7</v>
      </c>
      <c r="H76" s="97">
        <f>H77+H79</f>
        <v>594.6999999999999</v>
      </c>
      <c r="I76" s="97">
        <f>I77+I79</f>
        <v>594.6999999999999</v>
      </c>
      <c r="J76" s="97">
        <f>J77+J79</f>
        <v>594.6999999999999</v>
      </c>
    </row>
    <row r="77" spans="1:10" ht="80.25" customHeight="1">
      <c r="A77" s="70" t="s">
        <v>58</v>
      </c>
      <c r="B77" s="32">
        <v>650</v>
      </c>
      <c r="C77" s="95">
        <v>2</v>
      </c>
      <c r="D77" s="107">
        <v>3</v>
      </c>
      <c r="E77" s="108">
        <v>4010051180</v>
      </c>
      <c r="F77" s="109">
        <v>100</v>
      </c>
      <c r="G77" s="97">
        <f>G78</f>
        <v>475</v>
      </c>
      <c r="H77" s="97">
        <f>H78</f>
        <v>501.9</v>
      </c>
      <c r="I77" s="97">
        <f>I78</f>
        <v>501.9</v>
      </c>
      <c r="J77" s="97">
        <f>J78</f>
        <v>501.9</v>
      </c>
    </row>
    <row r="78" spans="1:10" ht="25.5" customHeight="1">
      <c r="A78" s="70" t="s">
        <v>59</v>
      </c>
      <c r="B78" s="32">
        <v>650</v>
      </c>
      <c r="C78" s="95">
        <v>2</v>
      </c>
      <c r="D78" s="107">
        <v>3</v>
      </c>
      <c r="E78" s="108">
        <v>4010051180</v>
      </c>
      <c r="F78" s="109">
        <v>120</v>
      </c>
      <c r="G78" s="97">
        <v>475</v>
      </c>
      <c r="H78" s="97">
        <v>501.9</v>
      </c>
      <c r="I78" s="97">
        <v>501.9</v>
      </c>
      <c r="J78" s="97">
        <v>501.9</v>
      </c>
    </row>
    <row r="79" spans="1:10" ht="32.25" customHeight="1">
      <c r="A79" s="70" t="s">
        <v>116</v>
      </c>
      <c r="B79" s="32">
        <v>650</v>
      </c>
      <c r="C79" s="95">
        <v>2</v>
      </c>
      <c r="D79" s="107">
        <v>3</v>
      </c>
      <c r="E79" s="108">
        <v>4010051180</v>
      </c>
      <c r="F79" s="109">
        <v>200</v>
      </c>
      <c r="G79" s="97">
        <f>G80</f>
        <v>119.7</v>
      </c>
      <c r="H79" s="97">
        <f>H80</f>
        <v>92.8</v>
      </c>
      <c r="I79" s="97">
        <f>I80</f>
        <v>92.8</v>
      </c>
      <c r="J79" s="97">
        <f>J80</f>
        <v>92.8</v>
      </c>
    </row>
    <row r="80" spans="1:10" ht="36.75" customHeight="1">
      <c r="A80" s="70" t="s">
        <v>97</v>
      </c>
      <c r="B80" s="32">
        <v>650</v>
      </c>
      <c r="C80" s="95">
        <v>2</v>
      </c>
      <c r="D80" s="107">
        <v>3</v>
      </c>
      <c r="E80" s="108">
        <v>4010051180</v>
      </c>
      <c r="F80" s="109">
        <v>240</v>
      </c>
      <c r="G80" s="97">
        <v>119.7</v>
      </c>
      <c r="H80" s="97">
        <v>92.8</v>
      </c>
      <c r="I80" s="97">
        <v>92.8</v>
      </c>
      <c r="J80" s="97">
        <v>92.8</v>
      </c>
    </row>
    <row r="81" spans="1:10" ht="29.25" customHeight="1">
      <c r="A81" s="102" t="s">
        <v>56</v>
      </c>
      <c r="B81" s="32">
        <v>650</v>
      </c>
      <c r="C81" s="103">
        <v>3</v>
      </c>
      <c r="D81" s="104"/>
      <c r="E81" s="106"/>
      <c r="F81" s="106"/>
      <c r="G81" s="99">
        <f>G82+G95+G102</f>
        <v>834.2</v>
      </c>
      <c r="H81" s="99">
        <f>H82+H95+H102</f>
        <v>876.9000000000001</v>
      </c>
      <c r="I81" s="198">
        <f>I82+I102</f>
        <v>416.4</v>
      </c>
      <c r="J81" s="198">
        <f>J82+J102</f>
        <v>391.4</v>
      </c>
    </row>
    <row r="82" spans="1:10" ht="19.5" customHeight="1">
      <c r="A82" s="173" t="s">
        <v>66</v>
      </c>
      <c r="B82" s="32">
        <v>650</v>
      </c>
      <c r="C82" s="174">
        <v>3</v>
      </c>
      <c r="D82" s="175">
        <v>4</v>
      </c>
      <c r="E82" s="176"/>
      <c r="F82" s="177"/>
      <c r="G82" s="178">
        <f aca="true" t="shared" si="4" ref="G82:J83">G83</f>
        <v>348.7</v>
      </c>
      <c r="H82" s="178">
        <f t="shared" si="4"/>
        <v>391.4</v>
      </c>
      <c r="I82" s="178">
        <f t="shared" si="4"/>
        <v>391.4</v>
      </c>
      <c r="J82" s="178">
        <f t="shared" si="4"/>
        <v>391.4</v>
      </c>
    </row>
    <row r="83" spans="1:10" ht="14.25" customHeight="1">
      <c r="A83" s="77" t="s">
        <v>79</v>
      </c>
      <c r="B83" s="32">
        <v>650</v>
      </c>
      <c r="C83" s="95">
        <v>3</v>
      </c>
      <c r="D83" s="107">
        <v>4</v>
      </c>
      <c r="E83" s="87" t="s">
        <v>130</v>
      </c>
      <c r="F83" s="106"/>
      <c r="G83" s="97">
        <f t="shared" si="4"/>
        <v>348.7</v>
      </c>
      <c r="H83" s="97">
        <f t="shared" si="4"/>
        <v>391.4</v>
      </c>
      <c r="I83" s="97">
        <f t="shared" si="4"/>
        <v>391.4</v>
      </c>
      <c r="J83" s="97">
        <f t="shared" si="4"/>
        <v>391.4</v>
      </c>
    </row>
    <row r="84" spans="1:10" ht="39.75" customHeight="1">
      <c r="A84" s="70" t="s">
        <v>78</v>
      </c>
      <c r="B84" s="32">
        <v>650</v>
      </c>
      <c r="C84" s="95">
        <v>3</v>
      </c>
      <c r="D84" s="107">
        <v>4</v>
      </c>
      <c r="E84" s="87" t="s">
        <v>144</v>
      </c>
      <c r="F84" s="106"/>
      <c r="G84" s="97">
        <f>G85+G93</f>
        <v>348.7</v>
      </c>
      <c r="H84" s="97">
        <f>H85+H90</f>
        <v>391.4</v>
      </c>
      <c r="I84" s="97">
        <f>I85+I90</f>
        <v>391.4</v>
      </c>
      <c r="J84" s="97">
        <f>J85+J90</f>
        <v>391.4</v>
      </c>
    </row>
    <row r="85" spans="1:10" ht="38.25" customHeight="1">
      <c r="A85" s="92" t="s">
        <v>170</v>
      </c>
      <c r="B85" s="32">
        <v>650</v>
      </c>
      <c r="C85" s="119">
        <v>3</v>
      </c>
      <c r="D85" s="120">
        <v>4</v>
      </c>
      <c r="E85" s="87" t="s">
        <v>145</v>
      </c>
      <c r="F85" s="123"/>
      <c r="G85" s="122">
        <f>G86+G88</f>
        <v>271.7</v>
      </c>
      <c r="H85" s="122">
        <f>H86+H88</f>
        <v>271.7</v>
      </c>
      <c r="I85" s="122">
        <f>I86+I88</f>
        <v>271.7</v>
      </c>
      <c r="J85" s="122">
        <f>J86+J88</f>
        <v>271.7</v>
      </c>
    </row>
    <row r="86" spans="1:10" ht="63.75" customHeight="1">
      <c r="A86" s="92" t="s">
        <v>58</v>
      </c>
      <c r="B86" s="32">
        <v>650</v>
      </c>
      <c r="C86" s="95">
        <v>3</v>
      </c>
      <c r="D86" s="107">
        <v>4</v>
      </c>
      <c r="E86" s="87" t="s">
        <v>145</v>
      </c>
      <c r="F86" s="109">
        <v>100</v>
      </c>
      <c r="G86" s="97">
        <f>G87</f>
        <v>251.7</v>
      </c>
      <c r="H86" s="97">
        <f>H87</f>
        <v>251.7</v>
      </c>
      <c r="I86" s="97">
        <f>I87</f>
        <v>251.7</v>
      </c>
      <c r="J86" s="97">
        <f>J87</f>
        <v>251.7</v>
      </c>
    </row>
    <row r="87" spans="1:10" ht="31.5" customHeight="1">
      <c r="A87" s="92" t="s">
        <v>59</v>
      </c>
      <c r="B87" s="32">
        <v>650</v>
      </c>
      <c r="C87" s="95">
        <v>3</v>
      </c>
      <c r="D87" s="107">
        <v>4</v>
      </c>
      <c r="E87" s="87" t="s">
        <v>145</v>
      </c>
      <c r="F87" s="109">
        <v>120</v>
      </c>
      <c r="G87" s="97">
        <v>251.7</v>
      </c>
      <c r="H87" s="97">
        <v>251.7</v>
      </c>
      <c r="I87" s="97">
        <v>251.7</v>
      </c>
      <c r="J87" s="97">
        <v>251.7</v>
      </c>
    </row>
    <row r="88" spans="1:10" ht="33.75" customHeight="1">
      <c r="A88" s="70" t="s">
        <v>116</v>
      </c>
      <c r="B88" s="32">
        <v>650</v>
      </c>
      <c r="C88" s="95">
        <v>3</v>
      </c>
      <c r="D88" s="107">
        <v>4</v>
      </c>
      <c r="E88" s="87" t="s">
        <v>145</v>
      </c>
      <c r="F88" s="109">
        <v>200</v>
      </c>
      <c r="G88" s="97">
        <f>G89</f>
        <v>20</v>
      </c>
      <c r="H88" s="97">
        <f>H89</f>
        <v>20</v>
      </c>
      <c r="I88" s="97">
        <f>I89</f>
        <v>20</v>
      </c>
      <c r="J88" s="97">
        <f>J89</f>
        <v>20</v>
      </c>
    </row>
    <row r="89" spans="1:10" ht="41.25" customHeight="1">
      <c r="A89" s="70" t="s">
        <v>97</v>
      </c>
      <c r="B89" s="32">
        <v>650</v>
      </c>
      <c r="C89" s="95">
        <v>3</v>
      </c>
      <c r="D89" s="107">
        <v>4</v>
      </c>
      <c r="E89" s="87" t="s">
        <v>145</v>
      </c>
      <c r="F89" s="109">
        <v>240</v>
      </c>
      <c r="G89" s="97">
        <v>20</v>
      </c>
      <c r="H89" s="97">
        <v>20</v>
      </c>
      <c r="I89" s="97">
        <v>20</v>
      </c>
      <c r="J89" s="97">
        <v>20</v>
      </c>
    </row>
    <row r="90" spans="1:10" ht="36.75" customHeight="1">
      <c r="A90" s="79" t="s">
        <v>172</v>
      </c>
      <c r="B90" s="32">
        <v>650</v>
      </c>
      <c r="C90" s="95">
        <v>3</v>
      </c>
      <c r="D90" s="107">
        <v>4</v>
      </c>
      <c r="E90" s="87" t="s">
        <v>146</v>
      </c>
      <c r="F90" s="109"/>
      <c r="G90" s="97">
        <f>G93</f>
        <v>77</v>
      </c>
      <c r="H90" s="97">
        <f>H93+H91</f>
        <v>119.7</v>
      </c>
      <c r="I90" s="97">
        <f>I93+I91</f>
        <v>119.7</v>
      </c>
      <c r="J90" s="97">
        <f>J93+J91</f>
        <v>119.7</v>
      </c>
    </row>
    <row r="91" spans="1:10" ht="36.75" customHeight="1">
      <c r="A91" s="92" t="s">
        <v>58</v>
      </c>
      <c r="B91" s="32">
        <v>650</v>
      </c>
      <c r="C91" s="95">
        <v>3</v>
      </c>
      <c r="D91" s="107">
        <v>4</v>
      </c>
      <c r="E91" s="87" t="s">
        <v>146</v>
      </c>
      <c r="F91" s="109">
        <v>100</v>
      </c>
      <c r="G91" s="97"/>
      <c r="H91" s="97">
        <f>H92</f>
        <v>42.7</v>
      </c>
      <c r="I91" s="97">
        <f>I92</f>
        <v>42.7</v>
      </c>
      <c r="J91" s="97">
        <f>J92</f>
        <v>42.7</v>
      </c>
    </row>
    <row r="92" spans="1:10" ht="36.75" customHeight="1">
      <c r="A92" s="92" t="s">
        <v>59</v>
      </c>
      <c r="B92" s="32">
        <v>650</v>
      </c>
      <c r="C92" s="95">
        <v>3</v>
      </c>
      <c r="D92" s="107">
        <v>4</v>
      </c>
      <c r="E92" s="87" t="s">
        <v>146</v>
      </c>
      <c r="F92" s="109">
        <v>120</v>
      </c>
      <c r="G92" s="97"/>
      <c r="H92" s="97">
        <v>42.7</v>
      </c>
      <c r="I92" s="97">
        <v>42.7</v>
      </c>
      <c r="J92" s="97">
        <v>42.7</v>
      </c>
    </row>
    <row r="93" spans="1:10" ht="28.5" customHeight="1">
      <c r="A93" s="70" t="s">
        <v>116</v>
      </c>
      <c r="B93" s="32">
        <v>650</v>
      </c>
      <c r="C93" s="95">
        <v>3</v>
      </c>
      <c r="D93" s="107">
        <v>4</v>
      </c>
      <c r="E93" s="87" t="s">
        <v>146</v>
      </c>
      <c r="F93" s="109">
        <v>200</v>
      </c>
      <c r="G93" s="97">
        <f>G94</f>
        <v>77</v>
      </c>
      <c r="H93" s="97">
        <f>H94</f>
        <v>77</v>
      </c>
      <c r="I93" s="97">
        <f>I94</f>
        <v>77</v>
      </c>
      <c r="J93" s="97">
        <f>J94</f>
        <v>77</v>
      </c>
    </row>
    <row r="94" spans="1:10" ht="46.5" customHeight="1">
      <c r="A94" s="70" t="s">
        <v>97</v>
      </c>
      <c r="B94" s="32">
        <v>650</v>
      </c>
      <c r="C94" s="95">
        <v>3</v>
      </c>
      <c r="D94" s="107">
        <v>4</v>
      </c>
      <c r="E94" s="87" t="s">
        <v>146</v>
      </c>
      <c r="F94" s="109">
        <v>240</v>
      </c>
      <c r="G94" s="97">
        <v>77</v>
      </c>
      <c r="H94" s="97">
        <v>77</v>
      </c>
      <c r="I94" s="97">
        <v>77</v>
      </c>
      <c r="J94" s="97">
        <v>77</v>
      </c>
    </row>
    <row r="95" spans="1:10" ht="24" customHeight="1">
      <c r="A95" s="179" t="s">
        <v>150</v>
      </c>
      <c r="B95" s="32">
        <v>650</v>
      </c>
      <c r="C95" s="103">
        <v>3</v>
      </c>
      <c r="D95" s="104">
        <v>10</v>
      </c>
      <c r="E95" s="106"/>
      <c r="F95" s="106"/>
      <c r="G95" s="99">
        <f>G99+G96</f>
        <v>449.8</v>
      </c>
      <c r="H95" s="99">
        <f>H99+H96</f>
        <v>449.8</v>
      </c>
      <c r="I95" s="97"/>
      <c r="J95" s="36"/>
    </row>
    <row r="96" spans="1:10" ht="40.5" customHeight="1">
      <c r="A96" s="145" t="s">
        <v>133</v>
      </c>
      <c r="B96" s="32">
        <v>650</v>
      </c>
      <c r="C96" s="146">
        <v>3</v>
      </c>
      <c r="D96" s="147">
        <v>10</v>
      </c>
      <c r="E96" s="149">
        <v>4020089141</v>
      </c>
      <c r="F96" s="153"/>
      <c r="G96" s="155">
        <f>G97</f>
        <v>238.3</v>
      </c>
      <c r="H96" s="155">
        <f>H97</f>
        <v>238.3</v>
      </c>
      <c r="I96" s="97"/>
      <c r="J96" s="36"/>
    </row>
    <row r="97" spans="1:10" ht="35.25" customHeight="1">
      <c r="A97" s="145" t="s">
        <v>116</v>
      </c>
      <c r="B97" s="32">
        <v>650</v>
      </c>
      <c r="C97" s="146">
        <v>3</v>
      </c>
      <c r="D97" s="147">
        <v>10</v>
      </c>
      <c r="E97" s="149">
        <v>4020089141</v>
      </c>
      <c r="F97" s="149">
        <v>200</v>
      </c>
      <c r="G97" s="155">
        <f>G98</f>
        <v>238.3</v>
      </c>
      <c r="H97" s="155">
        <f>H98</f>
        <v>238.3</v>
      </c>
      <c r="I97" s="97"/>
      <c r="J97" s="36"/>
    </row>
    <row r="98" spans="1:10" ht="39.75" customHeight="1">
      <c r="A98" s="145" t="s">
        <v>97</v>
      </c>
      <c r="B98" s="32">
        <v>650</v>
      </c>
      <c r="C98" s="146">
        <v>3</v>
      </c>
      <c r="D98" s="147">
        <v>10</v>
      </c>
      <c r="E98" s="149">
        <v>4020089141</v>
      </c>
      <c r="F98" s="149">
        <v>240</v>
      </c>
      <c r="G98" s="155">
        <v>238.3</v>
      </c>
      <c r="H98" s="155">
        <v>238.3</v>
      </c>
      <c r="I98" s="99"/>
      <c r="J98" s="36"/>
    </row>
    <row r="99" spans="1:10" ht="26.25" customHeight="1">
      <c r="A99" s="79" t="s">
        <v>86</v>
      </c>
      <c r="B99" s="32">
        <v>650</v>
      </c>
      <c r="C99" s="95">
        <v>3</v>
      </c>
      <c r="D99" s="107">
        <v>10</v>
      </c>
      <c r="E99" s="109">
        <v>4020099990</v>
      </c>
      <c r="F99" s="109"/>
      <c r="G99" s="97">
        <f>G100</f>
        <v>211.5</v>
      </c>
      <c r="H99" s="97">
        <f>H100</f>
        <v>211.5</v>
      </c>
      <c r="I99" s="97"/>
      <c r="J99" s="36"/>
    </row>
    <row r="100" spans="1:10" ht="32.25" customHeight="1">
      <c r="A100" s="79" t="s">
        <v>116</v>
      </c>
      <c r="B100" s="32">
        <v>650</v>
      </c>
      <c r="C100" s="95">
        <v>3</v>
      </c>
      <c r="D100" s="107">
        <v>10</v>
      </c>
      <c r="E100" s="109">
        <v>4020099990</v>
      </c>
      <c r="F100" s="109">
        <v>200</v>
      </c>
      <c r="G100" s="97">
        <f>G101</f>
        <v>211.5</v>
      </c>
      <c r="H100" s="97">
        <f>H101</f>
        <v>211.5</v>
      </c>
      <c r="I100" s="97"/>
      <c r="J100" s="36"/>
    </row>
    <row r="101" spans="1:10" ht="38.25" customHeight="1">
      <c r="A101" s="70" t="s">
        <v>97</v>
      </c>
      <c r="B101" s="32">
        <v>650</v>
      </c>
      <c r="C101" s="95">
        <v>3</v>
      </c>
      <c r="D101" s="107">
        <v>10</v>
      </c>
      <c r="E101" s="109">
        <v>4020099990</v>
      </c>
      <c r="F101" s="109">
        <v>240</v>
      </c>
      <c r="G101" s="97">
        <v>211.5</v>
      </c>
      <c r="H101" s="97">
        <v>211.5</v>
      </c>
      <c r="I101" s="97"/>
      <c r="J101" s="36"/>
    </row>
    <row r="102" spans="1:10" ht="42.75" customHeight="1">
      <c r="A102" s="134" t="s">
        <v>96</v>
      </c>
      <c r="B102" s="32">
        <v>650</v>
      </c>
      <c r="C102" s="103">
        <v>3</v>
      </c>
      <c r="D102" s="104">
        <v>14</v>
      </c>
      <c r="E102" s="106"/>
      <c r="F102" s="106"/>
      <c r="G102" s="99">
        <f aca="true" t="shared" si="5" ref="G102:I103">G103</f>
        <v>35.7</v>
      </c>
      <c r="H102" s="99">
        <f t="shared" si="5"/>
        <v>35.7</v>
      </c>
      <c r="I102" s="99">
        <f t="shared" si="5"/>
        <v>25</v>
      </c>
      <c r="J102" s="99"/>
    </row>
    <row r="103" spans="1:10" ht="54.75" customHeight="1">
      <c r="A103" s="83" t="s">
        <v>191</v>
      </c>
      <c r="B103" s="32">
        <v>650</v>
      </c>
      <c r="C103" s="128">
        <v>3</v>
      </c>
      <c r="D103" s="128">
        <v>14</v>
      </c>
      <c r="E103" s="126" t="s">
        <v>151</v>
      </c>
      <c r="F103" s="109"/>
      <c r="G103" s="97">
        <f t="shared" si="5"/>
        <v>35.7</v>
      </c>
      <c r="H103" s="97">
        <f t="shared" si="5"/>
        <v>35.7</v>
      </c>
      <c r="I103" s="97">
        <f t="shared" si="5"/>
        <v>25</v>
      </c>
      <c r="J103" s="97"/>
    </row>
    <row r="104" spans="1:10" ht="54" customHeight="1">
      <c r="A104" s="83" t="s">
        <v>152</v>
      </c>
      <c r="B104" s="32">
        <v>650</v>
      </c>
      <c r="C104" s="128">
        <v>3</v>
      </c>
      <c r="D104" s="128">
        <v>14</v>
      </c>
      <c r="E104" s="126" t="s">
        <v>153</v>
      </c>
      <c r="F104" s="109"/>
      <c r="G104" s="97">
        <f>G105+G108</f>
        <v>35.7</v>
      </c>
      <c r="H104" s="97">
        <f>H105+H108</f>
        <v>35.7</v>
      </c>
      <c r="I104" s="97">
        <f>I105+I108</f>
        <v>25</v>
      </c>
      <c r="J104" s="97"/>
    </row>
    <row r="105" spans="1:10" ht="27" customHeight="1">
      <c r="A105" s="83" t="s">
        <v>134</v>
      </c>
      <c r="B105" s="32">
        <v>650</v>
      </c>
      <c r="C105" s="128">
        <v>3</v>
      </c>
      <c r="D105" s="128">
        <v>14</v>
      </c>
      <c r="E105" s="126" t="s">
        <v>154</v>
      </c>
      <c r="F105" s="109"/>
      <c r="G105" s="97">
        <f aca="true" t="shared" si="6" ref="G105:I106">G106</f>
        <v>25</v>
      </c>
      <c r="H105" s="97">
        <f t="shared" si="6"/>
        <v>25</v>
      </c>
      <c r="I105" s="97">
        <f t="shared" si="6"/>
        <v>25</v>
      </c>
      <c r="J105" s="97"/>
    </row>
    <row r="106" spans="1:10" ht="75.75" customHeight="1">
      <c r="A106" s="83" t="s">
        <v>58</v>
      </c>
      <c r="B106" s="32">
        <v>650</v>
      </c>
      <c r="C106" s="128">
        <v>3</v>
      </c>
      <c r="D106" s="128">
        <v>14</v>
      </c>
      <c r="E106" s="126" t="s">
        <v>154</v>
      </c>
      <c r="F106" s="109">
        <v>100</v>
      </c>
      <c r="G106" s="97">
        <f t="shared" si="6"/>
        <v>25</v>
      </c>
      <c r="H106" s="97">
        <f t="shared" si="6"/>
        <v>25</v>
      </c>
      <c r="I106" s="97">
        <f t="shared" si="6"/>
        <v>25</v>
      </c>
      <c r="J106" s="97"/>
    </row>
    <row r="107" spans="1:10" ht="29.25" customHeight="1">
      <c r="A107" s="83" t="s">
        <v>59</v>
      </c>
      <c r="B107" s="32">
        <v>650</v>
      </c>
      <c r="C107" s="128">
        <v>3</v>
      </c>
      <c r="D107" s="128">
        <v>14</v>
      </c>
      <c r="E107" s="126" t="s">
        <v>154</v>
      </c>
      <c r="F107" s="109">
        <v>120</v>
      </c>
      <c r="G107" s="97">
        <v>25</v>
      </c>
      <c r="H107" s="97">
        <v>25</v>
      </c>
      <c r="I107" s="97">
        <v>25</v>
      </c>
      <c r="J107" s="97"/>
    </row>
    <row r="108" spans="1:10" ht="28.5" customHeight="1">
      <c r="A108" s="83" t="s">
        <v>134</v>
      </c>
      <c r="B108" s="32">
        <v>650</v>
      </c>
      <c r="C108" s="128">
        <v>3</v>
      </c>
      <c r="D108" s="128">
        <v>14</v>
      </c>
      <c r="E108" s="126" t="s">
        <v>155</v>
      </c>
      <c r="F108" s="109"/>
      <c r="G108" s="97">
        <f>G109</f>
        <v>10.7</v>
      </c>
      <c r="H108" s="97">
        <f>H109</f>
        <v>10.7</v>
      </c>
      <c r="I108" s="36"/>
      <c r="J108" s="20"/>
    </row>
    <row r="109" spans="1:10" ht="78" customHeight="1">
      <c r="A109" s="83" t="s">
        <v>58</v>
      </c>
      <c r="B109" s="32">
        <v>650</v>
      </c>
      <c r="C109" s="128">
        <v>3</v>
      </c>
      <c r="D109" s="128">
        <v>14</v>
      </c>
      <c r="E109" s="126" t="s">
        <v>155</v>
      </c>
      <c r="F109" s="109">
        <v>100</v>
      </c>
      <c r="G109" s="97">
        <f>G110</f>
        <v>10.7</v>
      </c>
      <c r="H109" s="97">
        <f>H110</f>
        <v>10.7</v>
      </c>
      <c r="I109" s="36"/>
      <c r="J109" s="20"/>
    </row>
    <row r="110" spans="1:10" ht="28.5" customHeight="1">
      <c r="A110" s="83" t="s">
        <v>59</v>
      </c>
      <c r="B110" s="32">
        <v>650</v>
      </c>
      <c r="C110" s="128">
        <v>3</v>
      </c>
      <c r="D110" s="128">
        <v>14</v>
      </c>
      <c r="E110" s="126" t="s">
        <v>155</v>
      </c>
      <c r="F110" s="109">
        <v>120</v>
      </c>
      <c r="G110" s="97">
        <v>10.7</v>
      </c>
      <c r="H110" s="97">
        <v>10.7</v>
      </c>
      <c r="I110" s="35"/>
      <c r="J110" s="20"/>
    </row>
    <row r="111" spans="1:10" ht="20.25" customHeight="1">
      <c r="A111" s="102" t="s">
        <v>43</v>
      </c>
      <c r="B111" s="32">
        <v>650</v>
      </c>
      <c r="C111" s="103">
        <v>4</v>
      </c>
      <c r="D111" s="104"/>
      <c r="E111" s="105"/>
      <c r="F111" s="106"/>
      <c r="G111" s="99">
        <f>G121+G127+G141+G147+G113</f>
        <v>24579.5</v>
      </c>
      <c r="H111" s="99">
        <f>H121+H127+H141+H147+H113+H118</f>
        <v>26967.6</v>
      </c>
      <c r="I111" s="36"/>
      <c r="J111" s="20"/>
    </row>
    <row r="112" spans="1:10" ht="21.75" customHeight="1">
      <c r="A112" s="102" t="s">
        <v>128</v>
      </c>
      <c r="B112" s="32">
        <v>650</v>
      </c>
      <c r="C112" s="103">
        <v>4</v>
      </c>
      <c r="D112" s="104">
        <v>1</v>
      </c>
      <c r="E112" s="105"/>
      <c r="F112" s="106"/>
      <c r="G112" s="99">
        <f aca="true" t="shared" si="7" ref="G112:H116">G113</f>
        <v>1590.5</v>
      </c>
      <c r="H112" s="99">
        <f t="shared" si="7"/>
        <v>2582.8</v>
      </c>
      <c r="I112" s="36"/>
      <c r="J112" s="20"/>
    </row>
    <row r="113" spans="1:10" ht="38.25" customHeight="1">
      <c r="A113" s="70" t="s">
        <v>175</v>
      </c>
      <c r="B113" s="32">
        <v>650</v>
      </c>
      <c r="C113" s="95">
        <v>4</v>
      </c>
      <c r="D113" s="107">
        <v>1</v>
      </c>
      <c r="E113" s="108">
        <v>4060000000</v>
      </c>
      <c r="F113" s="109"/>
      <c r="G113" s="97">
        <f t="shared" si="7"/>
        <v>1590.5</v>
      </c>
      <c r="H113" s="97">
        <f t="shared" si="7"/>
        <v>2582.8</v>
      </c>
      <c r="I113" s="20"/>
      <c r="J113" s="20"/>
    </row>
    <row r="114" spans="1:10" ht="32.25" customHeight="1">
      <c r="A114" s="70" t="s">
        <v>135</v>
      </c>
      <c r="B114" s="32">
        <v>650</v>
      </c>
      <c r="C114" s="95">
        <v>4</v>
      </c>
      <c r="D114" s="107">
        <v>1</v>
      </c>
      <c r="E114" s="108">
        <v>4060089191</v>
      </c>
      <c r="F114" s="109"/>
      <c r="G114" s="97">
        <f t="shared" si="7"/>
        <v>1590.5</v>
      </c>
      <c r="H114" s="97">
        <f t="shared" si="7"/>
        <v>2582.8</v>
      </c>
      <c r="I114" s="36"/>
      <c r="J114" s="36"/>
    </row>
    <row r="115" spans="1:10" ht="21.75" customHeight="1">
      <c r="A115" s="84" t="s">
        <v>60</v>
      </c>
      <c r="B115" s="32">
        <v>650</v>
      </c>
      <c r="C115" s="95">
        <v>4</v>
      </c>
      <c r="D115" s="107">
        <v>1</v>
      </c>
      <c r="E115" s="108">
        <v>4060089191</v>
      </c>
      <c r="F115" s="109">
        <v>800</v>
      </c>
      <c r="G115" s="97">
        <f t="shared" si="7"/>
        <v>1590.5</v>
      </c>
      <c r="H115" s="97">
        <f t="shared" si="7"/>
        <v>2582.8</v>
      </c>
      <c r="I115" s="36"/>
      <c r="J115" s="36"/>
    </row>
    <row r="116" spans="1:10" ht="68.25" customHeight="1">
      <c r="A116" s="96" t="s">
        <v>124</v>
      </c>
      <c r="B116" s="32">
        <v>650</v>
      </c>
      <c r="C116" s="95">
        <v>4</v>
      </c>
      <c r="D116" s="107">
        <v>1</v>
      </c>
      <c r="E116" s="108">
        <v>4060089191</v>
      </c>
      <c r="F116" s="109">
        <v>810</v>
      </c>
      <c r="G116" s="97">
        <f t="shared" si="7"/>
        <v>1590.5</v>
      </c>
      <c r="H116" s="97">
        <f t="shared" si="7"/>
        <v>2582.8</v>
      </c>
      <c r="I116" s="36"/>
      <c r="J116" s="36"/>
    </row>
    <row r="117" spans="1:10" ht="69" customHeight="1">
      <c r="A117" s="83" t="s">
        <v>125</v>
      </c>
      <c r="B117" s="32">
        <v>650</v>
      </c>
      <c r="C117" s="95">
        <v>4</v>
      </c>
      <c r="D117" s="107">
        <v>1</v>
      </c>
      <c r="E117" s="108">
        <v>4060089191</v>
      </c>
      <c r="F117" s="109">
        <v>811</v>
      </c>
      <c r="G117" s="97">
        <v>1590.5</v>
      </c>
      <c r="H117" s="97">
        <v>2582.8</v>
      </c>
      <c r="I117" s="20"/>
      <c r="J117" s="20"/>
    </row>
    <row r="118" spans="1:10" ht="39" customHeight="1">
      <c r="A118" s="179" t="s">
        <v>199</v>
      </c>
      <c r="B118" s="34">
        <v>650</v>
      </c>
      <c r="C118" s="103">
        <v>4</v>
      </c>
      <c r="D118" s="104">
        <v>5</v>
      </c>
      <c r="E118" s="105">
        <v>4030089051</v>
      </c>
      <c r="F118" s="106"/>
      <c r="G118" s="99"/>
      <c r="H118" s="99">
        <f>H119</f>
        <v>300</v>
      </c>
      <c r="I118" s="20"/>
      <c r="J118" s="20"/>
    </row>
    <row r="119" spans="1:10" ht="36" customHeight="1">
      <c r="A119" s="83" t="s">
        <v>116</v>
      </c>
      <c r="B119" s="32">
        <v>650</v>
      </c>
      <c r="C119" s="95">
        <v>4</v>
      </c>
      <c r="D119" s="107">
        <v>5</v>
      </c>
      <c r="E119" s="108">
        <v>4030089051</v>
      </c>
      <c r="F119" s="109">
        <v>200</v>
      </c>
      <c r="G119" s="97"/>
      <c r="H119" s="97">
        <f>H120</f>
        <v>300</v>
      </c>
      <c r="I119" s="20"/>
      <c r="J119" s="20"/>
    </row>
    <row r="120" spans="1:10" ht="40.5" customHeight="1">
      <c r="A120" s="83" t="s">
        <v>97</v>
      </c>
      <c r="B120" s="32">
        <v>650</v>
      </c>
      <c r="C120" s="95">
        <v>4</v>
      </c>
      <c r="D120" s="107">
        <v>5</v>
      </c>
      <c r="E120" s="108">
        <v>4030089051</v>
      </c>
      <c r="F120" s="109">
        <v>240</v>
      </c>
      <c r="G120" s="97"/>
      <c r="H120" s="97">
        <v>300</v>
      </c>
      <c r="I120" s="20"/>
      <c r="J120" s="20"/>
    </row>
    <row r="121" spans="1:10" ht="18.75" customHeight="1">
      <c r="A121" s="102" t="s">
        <v>65</v>
      </c>
      <c r="B121" s="32">
        <v>650</v>
      </c>
      <c r="C121" s="103">
        <v>4</v>
      </c>
      <c r="D121" s="104">
        <v>8</v>
      </c>
      <c r="E121" s="105"/>
      <c r="F121" s="106"/>
      <c r="G121" s="99">
        <f aca="true" t="shared" si="8" ref="G121:H125">G122</f>
        <v>8968.5</v>
      </c>
      <c r="H121" s="99">
        <f t="shared" si="8"/>
        <v>8968.5</v>
      </c>
      <c r="I121" s="35"/>
      <c r="J121" s="20"/>
    </row>
    <row r="122" spans="1:20" ht="23.25" customHeight="1">
      <c r="A122" s="79" t="s">
        <v>80</v>
      </c>
      <c r="B122" s="32">
        <v>650</v>
      </c>
      <c r="C122" s="66" t="s">
        <v>81</v>
      </c>
      <c r="D122" s="66" t="s">
        <v>82</v>
      </c>
      <c r="E122" s="108">
        <v>4000000000</v>
      </c>
      <c r="F122" s="110"/>
      <c r="G122" s="97">
        <f t="shared" si="8"/>
        <v>8968.5</v>
      </c>
      <c r="H122" s="97">
        <f t="shared" si="8"/>
        <v>8968.5</v>
      </c>
      <c r="I122" s="36"/>
      <c r="J122" s="20"/>
      <c r="T122" s="21"/>
    </row>
    <row r="123" spans="1:10" ht="32.25" customHeight="1">
      <c r="A123" s="70" t="s">
        <v>68</v>
      </c>
      <c r="B123" s="32">
        <v>650</v>
      </c>
      <c r="C123" s="66" t="s">
        <v>81</v>
      </c>
      <c r="D123" s="66" t="s">
        <v>82</v>
      </c>
      <c r="E123" s="108">
        <v>4030000000</v>
      </c>
      <c r="F123" s="67"/>
      <c r="G123" s="97">
        <f t="shared" si="8"/>
        <v>8968.5</v>
      </c>
      <c r="H123" s="97">
        <f t="shared" si="8"/>
        <v>8968.5</v>
      </c>
      <c r="I123" s="36"/>
      <c r="J123" s="20"/>
    </row>
    <row r="124" spans="1:10" ht="33" customHeight="1">
      <c r="A124" s="70" t="s">
        <v>102</v>
      </c>
      <c r="B124" s="32">
        <v>650</v>
      </c>
      <c r="C124" s="66" t="s">
        <v>81</v>
      </c>
      <c r="D124" s="66" t="s">
        <v>82</v>
      </c>
      <c r="E124" s="108">
        <v>4030099990</v>
      </c>
      <c r="F124" s="66"/>
      <c r="G124" s="97">
        <f t="shared" si="8"/>
        <v>8968.5</v>
      </c>
      <c r="H124" s="97">
        <f t="shared" si="8"/>
        <v>8968.5</v>
      </c>
      <c r="I124" s="36"/>
      <c r="J124" s="20"/>
    </row>
    <row r="125" spans="1:12" ht="28.5" customHeight="1">
      <c r="A125" s="70" t="s">
        <v>116</v>
      </c>
      <c r="B125" s="32">
        <v>650</v>
      </c>
      <c r="C125" s="66" t="s">
        <v>81</v>
      </c>
      <c r="D125" s="66" t="s">
        <v>82</v>
      </c>
      <c r="E125" s="108">
        <v>4030099990</v>
      </c>
      <c r="F125" s="67">
        <v>200</v>
      </c>
      <c r="G125" s="97">
        <f t="shared" si="8"/>
        <v>8968.5</v>
      </c>
      <c r="H125" s="97">
        <f t="shared" si="8"/>
        <v>8968.5</v>
      </c>
      <c r="I125" s="36"/>
      <c r="J125" s="20"/>
      <c r="L125" s="203"/>
    </row>
    <row r="126" spans="1:10" ht="42.75" customHeight="1">
      <c r="A126" s="70" t="s">
        <v>97</v>
      </c>
      <c r="B126" s="32">
        <v>650</v>
      </c>
      <c r="C126" s="66" t="s">
        <v>81</v>
      </c>
      <c r="D126" s="66" t="s">
        <v>82</v>
      </c>
      <c r="E126" s="108">
        <v>4030099990</v>
      </c>
      <c r="F126" s="67">
        <v>240</v>
      </c>
      <c r="G126" s="97">
        <v>8968.5</v>
      </c>
      <c r="H126" s="97">
        <v>8968.5</v>
      </c>
      <c r="I126" s="36"/>
      <c r="J126" s="20"/>
    </row>
    <row r="127" spans="1:10" ht="20.25" customHeight="1">
      <c r="A127" s="102" t="s">
        <v>77</v>
      </c>
      <c r="B127" s="32">
        <v>650</v>
      </c>
      <c r="C127" s="103">
        <v>4</v>
      </c>
      <c r="D127" s="104">
        <v>9</v>
      </c>
      <c r="E127" s="105"/>
      <c r="F127" s="106"/>
      <c r="G127" s="99">
        <f>G128</f>
        <v>11647.5</v>
      </c>
      <c r="H127" s="99">
        <f>H128</f>
        <v>12627.2</v>
      </c>
      <c r="I127" s="36"/>
      <c r="J127" s="20"/>
    </row>
    <row r="128" spans="1:10" ht="81.75" customHeight="1">
      <c r="A128" s="70" t="s">
        <v>105</v>
      </c>
      <c r="B128" s="32">
        <v>650</v>
      </c>
      <c r="C128" s="95">
        <v>4</v>
      </c>
      <c r="D128" s="107">
        <v>9</v>
      </c>
      <c r="E128" s="111" t="s">
        <v>106</v>
      </c>
      <c r="F128" s="109"/>
      <c r="G128" s="97">
        <f>G136+G129</f>
        <v>11647.5</v>
      </c>
      <c r="H128" s="97">
        <f>H136+H129</f>
        <v>12627.2</v>
      </c>
      <c r="I128" s="20"/>
      <c r="J128" s="20"/>
    </row>
    <row r="129" spans="1:10" ht="103.5" customHeight="1">
      <c r="A129" s="70" t="s">
        <v>166</v>
      </c>
      <c r="B129" s="32">
        <v>650</v>
      </c>
      <c r="C129" s="95">
        <v>4</v>
      </c>
      <c r="D129" s="107">
        <v>9</v>
      </c>
      <c r="E129" s="111" t="s">
        <v>157</v>
      </c>
      <c r="F129" s="109"/>
      <c r="G129" s="97">
        <f>G133+G130</f>
        <v>4647.5</v>
      </c>
      <c r="H129" s="97">
        <f>H133+H130</f>
        <v>5627.2</v>
      </c>
      <c r="I129" s="20"/>
      <c r="J129" s="20"/>
    </row>
    <row r="130" spans="1:10" ht="27" customHeight="1">
      <c r="A130" s="145" t="s">
        <v>176</v>
      </c>
      <c r="B130" s="32">
        <v>650</v>
      </c>
      <c r="C130" s="146">
        <v>4</v>
      </c>
      <c r="D130" s="147">
        <v>9</v>
      </c>
      <c r="E130" s="148" t="s">
        <v>163</v>
      </c>
      <c r="F130" s="149"/>
      <c r="G130" s="97">
        <f>G131</f>
        <v>1483</v>
      </c>
      <c r="H130" s="97">
        <f>H131</f>
        <v>1483</v>
      </c>
      <c r="I130" s="35"/>
      <c r="J130" s="20"/>
    </row>
    <row r="131" spans="1:10" ht="26.25" customHeight="1">
      <c r="A131" s="145" t="s">
        <v>116</v>
      </c>
      <c r="B131" s="32">
        <v>650</v>
      </c>
      <c r="C131" s="146">
        <v>4</v>
      </c>
      <c r="D131" s="147">
        <v>9</v>
      </c>
      <c r="E131" s="148" t="s">
        <v>163</v>
      </c>
      <c r="F131" s="149">
        <v>200</v>
      </c>
      <c r="G131" s="97">
        <f>G132</f>
        <v>1483</v>
      </c>
      <c r="H131" s="97">
        <f>H132</f>
        <v>1483</v>
      </c>
      <c r="I131" s="35"/>
      <c r="J131" s="20"/>
    </row>
    <row r="132" spans="1:10" ht="43.5" customHeight="1">
      <c r="A132" s="145" t="s">
        <v>97</v>
      </c>
      <c r="B132" s="32">
        <v>650</v>
      </c>
      <c r="C132" s="146">
        <v>4</v>
      </c>
      <c r="D132" s="147">
        <v>9</v>
      </c>
      <c r="E132" s="148" t="s">
        <v>163</v>
      </c>
      <c r="F132" s="149">
        <v>240</v>
      </c>
      <c r="G132" s="97">
        <v>1483</v>
      </c>
      <c r="H132" s="97">
        <v>1483</v>
      </c>
      <c r="I132" s="35"/>
      <c r="J132" s="20"/>
    </row>
    <row r="133" spans="1:10" ht="18" customHeight="1">
      <c r="A133" s="70" t="s">
        <v>107</v>
      </c>
      <c r="B133" s="32">
        <v>650</v>
      </c>
      <c r="C133" s="95">
        <v>4</v>
      </c>
      <c r="D133" s="107">
        <v>9</v>
      </c>
      <c r="E133" s="111" t="s">
        <v>156</v>
      </c>
      <c r="F133" s="109"/>
      <c r="G133" s="97">
        <f>G134</f>
        <v>3164.5</v>
      </c>
      <c r="H133" s="97">
        <f>H134</f>
        <v>4144.2</v>
      </c>
      <c r="I133" s="35"/>
      <c r="J133" s="20"/>
    </row>
    <row r="134" spans="1:10" ht="30" customHeight="1">
      <c r="A134" s="70" t="s">
        <v>116</v>
      </c>
      <c r="B134" s="32">
        <v>650</v>
      </c>
      <c r="C134" s="95">
        <v>4</v>
      </c>
      <c r="D134" s="107">
        <v>9</v>
      </c>
      <c r="E134" s="111" t="s">
        <v>156</v>
      </c>
      <c r="F134" s="109">
        <v>200</v>
      </c>
      <c r="G134" s="97">
        <f>G135</f>
        <v>3164.5</v>
      </c>
      <c r="H134" s="97">
        <f>H135</f>
        <v>4144.2</v>
      </c>
      <c r="I134" s="35"/>
      <c r="J134" s="20"/>
    </row>
    <row r="135" spans="1:10" ht="38.25" customHeight="1">
      <c r="A135" s="70" t="s">
        <v>97</v>
      </c>
      <c r="B135" s="32">
        <v>650</v>
      </c>
      <c r="C135" s="95">
        <v>4</v>
      </c>
      <c r="D135" s="107">
        <v>9</v>
      </c>
      <c r="E135" s="111" t="s">
        <v>156</v>
      </c>
      <c r="F135" s="109">
        <v>240</v>
      </c>
      <c r="G135" s="97">
        <v>3164.5</v>
      </c>
      <c r="H135" s="97">
        <v>4144.2</v>
      </c>
      <c r="I135" s="35"/>
      <c r="J135" s="20"/>
    </row>
    <row r="136" spans="1:10" ht="140.25" customHeight="1">
      <c r="A136" s="70" t="s">
        <v>108</v>
      </c>
      <c r="B136" s="32">
        <v>650</v>
      </c>
      <c r="C136" s="95">
        <v>4</v>
      </c>
      <c r="D136" s="107">
        <v>9</v>
      </c>
      <c r="E136" s="111" t="s">
        <v>109</v>
      </c>
      <c r="F136" s="109"/>
      <c r="G136" s="97">
        <f aca="true" t="shared" si="9" ref="G136:H139">G137</f>
        <v>7000</v>
      </c>
      <c r="H136" s="97">
        <f t="shared" si="9"/>
        <v>7000</v>
      </c>
      <c r="I136" s="35"/>
      <c r="J136" s="20"/>
    </row>
    <row r="137" spans="1:10" ht="66" customHeight="1">
      <c r="A137" s="70" t="s">
        <v>110</v>
      </c>
      <c r="B137" s="32">
        <v>650</v>
      </c>
      <c r="C137" s="95">
        <v>4</v>
      </c>
      <c r="D137" s="107">
        <v>9</v>
      </c>
      <c r="E137" s="111" t="s">
        <v>111</v>
      </c>
      <c r="F137" s="109"/>
      <c r="G137" s="97">
        <f t="shared" si="9"/>
        <v>7000</v>
      </c>
      <c r="H137" s="97">
        <f t="shared" si="9"/>
        <v>7000</v>
      </c>
      <c r="I137" s="20"/>
      <c r="J137" s="20"/>
    </row>
    <row r="138" spans="1:10" ht="20.25" customHeight="1">
      <c r="A138" s="70" t="s">
        <v>107</v>
      </c>
      <c r="B138" s="32">
        <v>650</v>
      </c>
      <c r="C138" s="95">
        <v>4</v>
      </c>
      <c r="D138" s="107">
        <v>9</v>
      </c>
      <c r="E138" s="111" t="s">
        <v>112</v>
      </c>
      <c r="F138" s="109"/>
      <c r="G138" s="97">
        <f t="shared" si="9"/>
        <v>7000</v>
      </c>
      <c r="H138" s="97">
        <f t="shared" si="9"/>
        <v>7000</v>
      </c>
      <c r="I138" s="20"/>
      <c r="J138" s="31"/>
    </row>
    <row r="139" spans="1:10" ht="35.25" customHeight="1">
      <c r="A139" s="70" t="s">
        <v>116</v>
      </c>
      <c r="B139" s="32">
        <v>650</v>
      </c>
      <c r="C139" s="95">
        <v>4</v>
      </c>
      <c r="D139" s="107">
        <v>9</v>
      </c>
      <c r="E139" s="111" t="s">
        <v>112</v>
      </c>
      <c r="F139" s="109">
        <v>200</v>
      </c>
      <c r="G139" s="97">
        <f t="shared" si="9"/>
        <v>7000</v>
      </c>
      <c r="H139" s="97">
        <f t="shared" si="9"/>
        <v>7000</v>
      </c>
      <c r="I139" s="20"/>
      <c r="J139" s="20"/>
    </row>
    <row r="140" spans="1:10" ht="42.75" customHeight="1">
      <c r="A140" s="70" t="s">
        <v>97</v>
      </c>
      <c r="B140" s="32">
        <v>650</v>
      </c>
      <c r="C140" s="95">
        <v>4</v>
      </c>
      <c r="D140" s="107">
        <v>9</v>
      </c>
      <c r="E140" s="111" t="s">
        <v>112</v>
      </c>
      <c r="F140" s="109">
        <v>240</v>
      </c>
      <c r="G140" s="97">
        <v>7000</v>
      </c>
      <c r="H140" s="97">
        <v>7000</v>
      </c>
      <c r="I140" s="20"/>
      <c r="J140" s="20"/>
    </row>
    <row r="141" spans="1:10" ht="18" customHeight="1">
      <c r="A141" s="135" t="s">
        <v>83</v>
      </c>
      <c r="B141" s="32">
        <v>650</v>
      </c>
      <c r="C141" s="103">
        <v>4</v>
      </c>
      <c r="D141" s="104">
        <v>10</v>
      </c>
      <c r="E141" s="105"/>
      <c r="F141" s="106"/>
      <c r="G141" s="99">
        <f aca="true" t="shared" si="10" ref="G141:H145">G142</f>
        <v>1990</v>
      </c>
      <c r="H141" s="99">
        <f t="shared" si="10"/>
        <v>2106.1</v>
      </c>
      <c r="I141" s="20"/>
      <c r="J141" s="20"/>
    </row>
    <row r="142" spans="1:10" ht="17.25" customHeight="1">
      <c r="A142" s="77" t="s">
        <v>79</v>
      </c>
      <c r="B142" s="32">
        <v>650</v>
      </c>
      <c r="C142" s="95">
        <v>4</v>
      </c>
      <c r="D142" s="107">
        <v>10</v>
      </c>
      <c r="E142" s="108">
        <v>4000000000</v>
      </c>
      <c r="F142" s="106"/>
      <c r="G142" s="97">
        <f t="shared" si="10"/>
        <v>1990</v>
      </c>
      <c r="H142" s="97">
        <f t="shared" si="10"/>
        <v>2106.1</v>
      </c>
      <c r="I142" s="20"/>
      <c r="J142" s="20"/>
    </row>
    <row r="143" spans="1:10" ht="39" customHeight="1">
      <c r="A143" s="77" t="s">
        <v>78</v>
      </c>
      <c r="B143" s="32">
        <v>650</v>
      </c>
      <c r="C143" s="95">
        <v>4</v>
      </c>
      <c r="D143" s="107">
        <v>10</v>
      </c>
      <c r="E143" s="108">
        <v>4010000000</v>
      </c>
      <c r="F143" s="109"/>
      <c r="G143" s="97">
        <f t="shared" si="10"/>
        <v>1990</v>
      </c>
      <c r="H143" s="97">
        <f t="shared" si="10"/>
        <v>2106.1</v>
      </c>
      <c r="I143" s="20"/>
      <c r="J143" s="20"/>
    </row>
    <row r="144" spans="1:10" ht="24" customHeight="1">
      <c r="A144" s="77" t="s">
        <v>89</v>
      </c>
      <c r="B144" s="32">
        <v>650</v>
      </c>
      <c r="C144" s="95">
        <v>4</v>
      </c>
      <c r="D144" s="107">
        <v>10</v>
      </c>
      <c r="E144" s="108">
        <v>4010002400</v>
      </c>
      <c r="F144" s="109"/>
      <c r="G144" s="97">
        <f t="shared" si="10"/>
        <v>1990</v>
      </c>
      <c r="H144" s="97">
        <f t="shared" si="10"/>
        <v>2106.1</v>
      </c>
      <c r="I144" s="20"/>
      <c r="J144" s="20"/>
    </row>
    <row r="145" spans="1:10" ht="32.25" customHeight="1">
      <c r="A145" s="77" t="s">
        <v>116</v>
      </c>
      <c r="B145" s="32">
        <v>650</v>
      </c>
      <c r="C145" s="95">
        <v>4</v>
      </c>
      <c r="D145" s="107">
        <v>10</v>
      </c>
      <c r="E145" s="108">
        <v>4010002400</v>
      </c>
      <c r="F145" s="109">
        <v>200</v>
      </c>
      <c r="G145" s="97">
        <f t="shared" si="10"/>
        <v>1990</v>
      </c>
      <c r="H145" s="97">
        <f t="shared" si="10"/>
        <v>2106.1</v>
      </c>
      <c r="I145" s="36"/>
      <c r="J145" s="20"/>
    </row>
    <row r="146" spans="1:10" ht="39" customHeight="1">
      <c r="A146" s="77" t="s">
        <v>97</v>
      </c>
      <c r="B146" s="32">
        <v>650</v>
      </c>
      <c r="C146" s="95">
        <v>4</v>
      </c>
      <c r="D146" s="107">
        <v>10</v>
      </c>
      <c r="E146" s="108">
        <v>4010002400</v>
      </c>
      <c r="F146" s="109">
        <v>240</v>
      </c>
      <c r="G146" s="97">
        <v>1990</v>
      </c>
      <c r="H146" s="97">
        <v>2106.1</v>
      </c>
      <c r="I146" s="35"/>
      <c r="J146" s="20"/>
    </row>
    <row r="147" spans="1:10" ht="30.75" customHeight="1">
      <c r="A147" s="102" t="s">
        <v>17</v>
      </c>
      <c r="B147" s="32">
        <v>650</v>
      </c>
      <c r="C147" s="103">
        <v>4</v>
      </c>
      <c r="D147" s="104">
        <v>12</v>
      </c>
      <c r="E147" s="105"/>
      <c r="F147" s="106"/>
      <c r="G147" s="99">
        <f>G149</f>
        <v>383</v>
      </c>
      <c r="H147" s="99">
        <f>H149</f>
        <v>383</v>
      </c>
      <c r="I147" s="20"/>
      <c r="J147" s="20"/>
    </row>
    <row r="148" spans="1:10" ht="12.75" customHeight="1">
      <c r="A148" s="77" t="s">
        <v>79</v>
      </c>
      <c r="B148" s="32">
        <v>650</v>
      </c>
      <c r="C148" s="95">
        <v>4</v>
      </c>
      <c r="D148" s="107">
        <v>12</v>
      </c>
      <c r="E148" s="108">
        <v>4000000000</v>
      </c>
      <c r="F148" s="106"/>
      <c r="G148" s="97">
        <f>G149</f>
        <v>383</v>
      </c>
      <c r="H148" s="97">
        <f>H149</f>
        <v>383</v>
      </c>
      <c r="I148" s="35"/>
      <c r="J148" s="20"/>
    </row>
    <row r="149" spans="1:10" ht="22.5" customHeight="1">
      <c r="A149" s="77" t="s">
        <v>68</v>
      </c>
      <c r="B149" s="32">
        <v>650</v>
      </c>
      <c r="C149" s="95">
        <v>4</v>
      </c>
      <c r="D149" s="107">
        <v>12</v>
      </c>
      <c r="E149" s="108">
        <v>4030000000</v>
      </c>
      <c r="F149" s="106"/>
      <c r="G149" s="97">
        <f>G150</f>
        <v>383</v>
      </c>
      <c r="H149" s="97">
        <f>H150</f>
        <v>383</v>
      </c>
      <c r="I149" s="20"/>
      <c r="J149" s="20"/>
    </row>
    <row r="150" spans="1:10" ht="12.75" customHeight="1">
      <c r="A150" s="77" t="s">
        <v>136</v>
      </c>
      <c r="B150" s="32">
        <v>650</v>
      </c>
      <c r="C150" s="95">
        <v>4</v>
      </c>
      <c r="D150" s="107">
        <v>12</v>
      </c>
      <c r="E150" s="108">
        <v>4030089182</v>
      </c>
      <c r="F150" s="106"/>
      <c r="G150" s="97">
        <f>G152</f>
        <v>383</v>
      </c>
      <c r="H150" s="97">
        <f>H152</f>
        <v>383</v>
      </c>
      <c r="I150" s="20"/>
      <c r="J150" s="20"/>
    </row>
    <row r="151" spans="1:10" ht="30" customHeight="1">
      <c r="A151" s="70" t="s">
        <v>116</v>
      </c>
      <c r="B151" s="32">
        <v>650</v>
      </c>
      <c r="C151" s="95">
        <v>4</v>
      </c>
      <c r="D151" s="107">
        <v>12</v>
      </c>
      <c r="E151" s="108">
        <v>4030089182</v>
      </c>
      <c r="F151" s="109">
        <v>200</v>
      </c>
      <c r="G151" s="97">
        <f>G152</f>
        <v>383</v>
      </c>
      <c r="H151" s="97">
        <f>H152</f>
        <v>383</v>
      </c>
      <c r="I151" s="36"/>
      <c r="J151" s="20"/>
    </row>
    <row r="152" spans="1:10" ht="42" customHeight="1">
      <c r="A152" s="70" t="s">
        <v>97</v>
      </c>
      <c r="B152" s="32">
        <v>650</v>
      </c>
      <c r="C152" s="95">
        <v>4</v>
      </c>
      <c r="D152" s="107">
        <v>12</v>
      </c>
      <c r="E152" s="108">
        <v>4030089182</v>
      </c>
      <c r="F152" s="109">
        <v>240</v>
      </c>
      <c r="G152" s="97">
        <v>383</v>
      </c>
      <c r="H152" s="97">
        <v>383</v>
      </c>
      <c r="I152" s="36"/>
      <c r="J152" s="20"/>
    </row>
    <row r="153" spans="1:10" ht="15.75" customHeight="1">
      <c r="A153" s="102" t="s">
        <v>69</v>
      </c>
      <c r="B153" s="32">
        <v>650</v>
      </c>
      <c r="C153" s="103">
        <v>5</v>
      </c>
      <c r="D153" s="104"/>
      <c r="E153" s="106"/>
      <c r="F153" s="106"/>
      <c r="G153" s="99" t="e">
        <f>G154+G163</f>
        <v>#REF!</v>
      </c>
      <c r="H153" s="99">
        <f>H154+H163</f>
        <v>28515.999999999996</v>
      </c>
      <c r="I153" s="20"/>
      <c r="J153" s="20"/>
    </row>
    <row r="154" spans="1:10" ht="18" customHeight="1">
      <c r="A154" s="102" t="s">
        <v>42</v>
      </c>
      <c r="B154" s="32">
        <v>650</v>
      </c>
      <c r="C154" s="103">
        <v>5</v>
      </c>
      <c r="D154" s="104">
        <v>1</v>
      </c>
      <c r="E154" s="106"/>
      <c r="F154" s="106"/>
      <c r="G154" s="99">
        <f>G155</f>
        <v>2237.8</v>
      </c>
      <c r="H154" s="99">
        <f>H155</f>
        <v>2860.1</v>
      </c>
      <c r="I154" s="20"/>
      <c r="J154" s="20"/>
    </row>
    <row r="155" spans="1:10" ht="18" customHeight="1">
      <c r="A155" s="77" t="s">
        <v>79</v>
      </c>
      <c r="B155" s="32">
        <v>650</v>
      </c>
      <c r="C155" s="95">
        <v>5</v>
      </c>
      <c r="D155" s="107">
        <v>1</v>
      </c>
      <c r="E155" s="109">
        <v>4000000000</v>
      </c>
      <c r="F155" s="109"/>
      <c r="G155" s="97">
        <f>G156</f>
        <v>2237.8</v>
      </c>
      <c r="H155" s="97">
        <f>H156</f>
        <v>2860.1</v>
      </c>
      <c r="I155" s="36"/>
      <c r="J155" s="20"/>
    </row>
    <row r="156" spans="1:10" ht="31.5" customHeight="1">
      <c r="A156" s="70" t="s">
        <v>90</v>
      </c>
      <c r="B156" s="32">
        <v>650</v>
      </c>
      <c r="C156" s="95">
        <v>5</v>
      </c>
      <c r="D156" s="107">
        <v>1</v>
      </c>
      <c r="E156" s="109">
        <v>4060000000</v>
      </c>
      <c r="F156" s="109"/>
      <c r="G156" s="97">
        <f>G160+G157</f>
        <v>2237.8</v>
      </c>
      <c r="H156" s="97">
        <f>H160+H157</f>
        <v>2860.1</v>
      </c>
      <c r="I156" s="20"/>
      <c r="J156" s="20"/>
    </row>
    <row r="157" spans="1:10" ht="16.5" customHeight="1">
      <c r="A157" s="70" t="s">
        <v>177</v>
      </c>
      <c r="B157" s="32">
        <v>650</v>
      </c>
      <c r="C157" s="95">
        <v>5</v>
      </c>
      <c r="D157" s="107">
        <v>1</v>
      </c>
      <c r="E157" s="109">
        <v>4060089102</v>
      </c>
      <c r="F157" s="109"/>
      <c r="G157" s="97">
        <f>G158</f>
        <v>1296</v>
      </c>
      <c r="H157" s="97">
        <f>H158</f>
        <v>1296</v>
      </c>
      <c r="I157" s="20"/>
      <c r="J157" s="36"/>
    </row>
    <row r="158" spans="1:10" ht="27.75" customHeight="1">
      <c r="A158" s="70" t="s">
        <v>116</v>
      </c>
      <c r="B158" s="32">
        <v>650</v>
      </c>
      <c r="C158" s="95">
        <v>5</v>
      </c>
      <c r="D158" s="107">
        <v>1</v>
      </c>
      <c r="E158" s="109">
        <v>4060089102</v>
      </c>
      <c r="F158" s="109">
        <v>200</v>
      </c>
      <c r="G158" s="97">
        <f>G159</f>
        <v>1296</v>
      </c>
      <c r="H158" s="97">
        <f>H159</f>
        <v>1296</v>
      </c>
      <c r="I158" s="20"/>
      <c r="J158" s="36"/>
    </row>
    <row r="159" spans="1:10" ht="35.25" customHeight="1">
      <c r="A159" s="70" t="s">
        <v>97</v>
      </c>
      <c r="B159" s="32">
        <v>650</v>
      </c>
      <c r="C159" s="95">
        <v>5</v>
      </c>
      <c r="D159" s="107">
        <v>1</v>
      </c>
      <c r="E159" s="109">
        <v>4060089102</v>
      </c>
      <c r="F159" s="109">
        <v>240</v>
      </c>
      <c r="G159" s="97">
        <v>1296</v>
      </c>
      <c r="H159" s="97">
        <v>1296</v>
      </c>
      <c r="I159" s="20"/>
      <c r="J159" s="36"/>
    </row>
    <row r="160" spans="1:10" ht="18" customHeight="1">
      <c r="A160" s="70" t="s">
        <v>86</v>
      </c>
      <c r="B160" s="32">
        <v>650</v>
      </c>
      <c r="C160" s="95">
        <v>5</v>
      </c>
      <c r="D160" s="107">
        <v>1</v>
      </c>
      <c r="E160" s="109">
        <v>4060099990</v>
      </c>
      <c r="F160" s="106"/>
      <c r="G160" s="97">
        <f>G161</f>
        <v>941.8</v>
      </c>
      <c r="H160" s="97">
        <f>H161</f>
        <v>1564.1</v>
      </c>
      <c r="I160" s="20"/>
      <c r="J160" s="36"/>
    </row>
    <row r="161" spans="1:10" ht="28.5" customHeight="1">
      <c r="A161" s="70" t="s">
        <v>116</v>
      </c>
      <c r="B161" s="32">
        <v>650</v>
      </c>
      <c r="C161" s="95">
        <v>5</v>
      </c>
      <c r="D161" s="107">
        <v>1</v>
      </c>
      <c r="E161" s="109">
        <v>4060099990</v>
      </c>
      <c r="F161" s="109">
        <v>200</v>
      </c>
      <c r="G161" s="97">
        <f>G162</f>
        <v>941.8</v>
      </c>
      <c r="H161" s="97">
        <f>H162</f>
        <v>1564.1</v>
      </c>
      <c r="I161" s="132"/>
      <c r="J161" s="36"/>
    </row>
    <row r="162" spans="1:10" ht="42" customHeight="1">
      <c r="A162" s="70" t="s">
        <v>97</v>
      </c>
      <c r="B162" s="32">
        <v>650</v>
      </c>
      <c r="C162" s="95">
        <v>5</v>
      </c>
      <c r="D162" s="107">
        <v>1</v>
      </c>
      <c r="E162" s="109">
        <v>4060099990</v>
      </c>
      <c r="F162" s="109">
        <v>240</v>
      </c>
      <c r="G162" s="97">
        <v>941.8</v>
      </c>
      <c r="H162" s="97">
        <v>1564.1</v>
      </c>
      <c r="I162" s="132"/>
      <c r="J162" s="36"/>
    </row>
    <row r="163" spans="1:10" ht="19.5" customHeight="1">
      <c r="A163" s="102" t="s">
        <v>39</v>
      </c>
      <c r="B163" s="32">
        <v>650</v>
      </c>
      <c r="C163" s="103">
        <v>5</v>
      </c>
      <c r="D163" s="104">
        <v>3</v>
      </c>
      <c r="E163" s="106"/>
      <c r="F163" s="106"/>
      <c r="G163" s="99" t="e">
        <f>G164</f>
        <v>#REF!</v>
      </c>
      <c r="H163" s="99">
        <f>H164</f>
        <v>25655.899999999998</v>
      </c>
      <c r="I163" s="132"/>
      <c r="J163" s="36"/>
    </row>
    <row r="164" spans="1:10" ht="20.25" customHeight="1">
      <c r="A164" s="70" t="s">
        <v>67</v>
      </c>
      <c r="B164" s="32">
        <v>650</v>
      </c>
      <c r="C164" s="95">
        <v>5</v>
      </c>
      <c r="D164" s="107">
        <v>3</v>
      </c>
      <c r="E164" s="109">
        <v>4000000000</v>
      </c>
      <c r="F164" s="109"/>
      <c r="G164" s="97" t="e">
        <f>G165</f>
        <v>#REF!</v>
      </c>
      <c r="H164" s="97">
        <f>H165</f>
        <v>25655.899999999998</v>
      </c>
      <c r="I164" s="132"/>
      <c r="J164" s="36"/>
    </row>
    <row r="165" spans="1:10" ht="27" customHeight="1">
      <c r="A165" s="70" t="s">
        <v>95</v>
      </c>
      <c r="B165" s="32">
        <v>650</v>
      </c>
      <c r="C165" s="95">
        <v>5</v>
      </c>
      <c r="D165" s="107">
        <v>3</v>
      </c>
      <c r="E165" s="109">
        <v>4060000000</v>
      </c>
      <c r="F165" s="109"/>
      <c r="G165" s="97" t="e">
        <f>G169+G172+G175+#REF!+G166</f>
        <v>#REF!</v>
      </c>
      <c r="H165" s="97">
        <f>H169+H172+H175+H166</f>
        <v>25655.899999999998</v>
      </c>
      <c r="I165" s="99"/>
      <c r="J165" s="36"/>
    </row>
    <row r="166" spans="1:10" ht="29.25" customHeight="1">
      <c r="A166" s="145" t="s">
        <v>202</v>
      </c>
      <c r="B166" s="32">
        <v>650</v>
      </c>
      <c r="C166" s="146">
        <v>5</v>
      </c>
      <c r="D166" s="147">
        <v>3</v>
      </c>
      <c r="E166" s="149">
        <v>4060089108</v>
      </c>
      <c r="F166" s="149"/>
      <c r="G166" s="97">
        <f>G167</f>
        <v>800</v>
      </c>
      <c r="H166" s="97">
        <f>H167</f>
        <v>800</v>
      </c>
      <c r="I166" s="97"/>
      <c r="J166" s="36"/>
    </row>
    <row r="167" spans="1:10" ht="30" customHeight="1">
      <c r="A167" s="145" t="s">
        <v>116</v>
      </c>
      <c r="B167" s="32">
        <v>650</v>
      </c>
      <c r="C167" s="146">
        <v>5</v>
      </c>
      <c r="D167" s="147">
        <v>3</v>
      </c>
      <c r="E167" s="149">
        <v>4060089108</v>
      </c>
      <c r="F167" s="149">
        <v>200</v>
      </c>
      <c r="G167" s="97">
        <f>G168</f>
        <v>800</v>
      </c>
      <c r="H167" s="97">
        <f>H168</f>
        <v>800</v>
      </c>
      <c r="I167" s="97"/>
      <c r="J167" s="36"/>
    </row>
    <row r="168" spans="1:10" ht="23.25" customHeight="1">
      <c r="A168" s="145" t="s">
        <v>97</v>
      </c>
      <c r="B168" s="32">
        <v>650</v>
      </c>
      <c r="C168" s="146">
        <v>5</v>
      </c>
      <c r="D168" s="147">
        <v>3</v>
      </c>
      <c r="E168" s="149">
        <v>4060089108</v>
      </c>
      <c r="F168" s="149">
        <v>240</v>
      </c>
      <c r="G168" s="97">
        <v>800</v>
      </c>
      <c r="H168" s="97">
        <v>800</v>
      </c>
      <c r="I168" s="97"/>
      <c r="J168" s="36"/>
    </row>
    <row r="169" spans="1:10" ht="35.25" customHeight="1">
      <c r="A169" s="70" t="s">
        <v>178</v>
      </c>
      <c r="B169" s="32">
        <v>650</v>
      </c>
      <c r="C169" s="95">
        <v>5</v>
      </c>
      <c r="D169" s="107">
        <v>3</v>
      </c>
      <c r="E169" s="109">
        <v>4060089130</v>
      </c>
      <c r="F169" s="109"/>
      <c r="G169" s="97">
        <f>G170</f>
        <v>1185</v>
      </c>
      <c r="H169" s="97">
        <f>H170</f>
        <v>1185</v>
      </c>
      <c r="I169" s="97"/>
      <c r="J169" s="36"/>
    </row>
    <row r="170" spans="1:10" ht="35.25" customHeight="1">
      <c r="A170" s="70" t="s">
        <v>116</v>
      </c>
      <c r="B170" s="32">
        <v>650</v>
      </c>
      <c r="C170" s="95">
        <v>5</v>
      </c>
      <c r="D170" s="107">
        <v>3</v>
      </c>
      <c r="E170" s="109">
        <v>4060089130</v>
      </c>
      <c r="F170" s="109">
        <v>200</v>
      </c>
      <c r="G170" s="97">
        <f>G171</f>
        <v>1185</v>
      </c>
      <c r="H170" s="97">
        <f>H171</f>
        <v>1185</v>
      </c>
      <c r="I170" s="97"/>
      <c r="J170" s="36"/>
    </row>
    <row r="171" spans="1:10" ht="43.5" customHeight="1">
      <c r="A171" s="70" t="s">
        <v>97</v>
      </c>
      <c r="B171" s="32">
        <v>650</v>
      </c>
      <c r="C171" s="95">
        <v>5</v>
      </c>
      <c r="D171" s="107">
        <v>3</v>
      </c>
      <c r="E171" s="109">
        <v>4060089130</v>
      </c>
      <c r="F171" s="109">
        <v>240</v>
      </c>
      <c r="G171" s="97">
        <v>1185</v>
      </c>
      <c r="H171" s="97">
        <v>1185</v>
      </c>
      <c r="I171" s="97"/>
      <c r="J171" s="36"/>
    </row>
    <row r="172" spans="1:10" ht="21.75" customHeight="1">
      <c r="A172" s="70" t="s">
        <v>179</v>
      </c>
      <c r="B172" s="32">
        <v>650</v>
      </c>
      <c r="C172" s="95">
        <v>5</v>
      </c>
      <c r="D172" s="107">
        <v>3</v>
      </c>
      <c r="E172" s="109">
        <v>4060099990</v>
      </c>
      <c r="F172" s="109"/>
      <c r="G172" s="97">
        <f>G173</f>
        <v>63.3</v>
      </c>
      <c r="H172" s="97">
        <f>H173</f>
        <v>63.3</v>
      </c>
      <c r="I172" s="35"/>
      <c r="J172" s="35"/>
    </row>
    <row r="173" spans="1:10" ht="28.5" customHeight="1">
      <c r="A173" s="70" t="s">
        <v>116</v>
      </c>
      <c r="B173" s="32">
        <v>650</v>
      </c>
      <c r="C173" s="95">
        <v>5</v>
      </c>
      <c r="D173" s="107">
        <v>3</v>
      </c>
      <c r="E173" s="109">
        <v>4060099990</v>
      </c>
      <c r="F173" s="109">
        <v>200</v>
      </c>
      <c r="G173" s="97">
        <f>G174</f>
        <v>63.3</v>
      </c>
      <c r="H173" s="97">
        <f>H174</f>
        <v>63.3</v>
      </c>
      <c r="I173" s="20"/>
      <c r="J173" s="20"/>
    </row>
    <row r="174" spans="1:10" ht="42" customHeight="1">
      <c r="A174" s="70" t="s">
        <v>97</v>
      </c>
      <c r="B174" s="32">
        <v>650</v>
      </c>
      <c r="C174" s="95">
        <v>5</v>
      </c>
      <c r="D174" s="107">
        <v>3</v>
      </c>
      <c r="E174" s="109">
        <v>4060099990</v>
      </c>
      <c r="F174" s="109">
        <v>240</v>
      </c>
      <c r="G174" s="97">
        <v>63.3</v>
      </c>
      <c r="H174" s="97">
        <v>63.3</v>
      </c>
      <c r="I174" s="20"/>
      <c r="J174" s="20"/>
    </row>
    <row r="175" spans="1:10" ht="18.75" customHeight="1">
      <c r="A175" s="70" t="s">
        <v>86</v>
      </c>
      <c r="B175" s="32">
        <v>650</v>
      </c>
      <c r="C175" s="95">
        <v>5</v>
      </c>
      <c r="D175" s="107">
        <v>3</v>
      </c>
      <c r="E175" s="109">
        <v>4060099990</v>
      </c>
      <c r="F175" s="109"/>
      <c r="G175" s="97">
        <f>G176</f>
        <v>26402.8</v>
      </c>
      <c r="H175" s="97">
        <f>H176</f>
        <v>23607.6</v>
      </c>
      <c r="I175" s="20"/>
      <c r="J175" s="20"/>
    </row>
    <row r="176" spans="1:10" ht="27.75" customHeight="1">
      <c r="A176" s="70" t="s">
        <v>116</v>
      </c>
      <c r="B176" s="32">
        <v>650</v>
      </c>
      <c r="C176" s="95">
        <v>5</v>
      </c>
      <c r="D176" s="107">
        <v>3</v>
      </c>
      <c r="E176" s="109">
        <v>4060099990</v>
      </c>
      <c r="F176" s="109">
        <v>200</v>
      </c>
      <c r="G176" s="97">
        <f>G177</f>
        <v>26402.8</v>
      </c>
      <c r="H176" s="97">
        <f>H177</f>
        <v>23607.6</v>
      </c>
      <c r="I176" s="99"/>
      <c r="J176" s="97"/>
    </row>
    <row r="177" spans="1:10" ht="12" customHeight="1">
      <c r="A177" s="70" t="s">
        <v>97</v>
      </c>
      <c r="B177" s="32">
        <v>650</v>
      </c>
      <c r="C177" s="95">
        <v>5</v>
      </c>
      <c r="D177" s="107">
        <v>3</v>
      </c>
      <c r="E177" s="109">
        <v>4060099990</v>
      </c>
      <c r="F177" s="109">
        <v>240</v>
      </c>
      <c r="G177" s="97">
        <v>26402.8</v>
      </c>
      <c r="H177" s="97">
        <v>23607.6</v>
      </c>
      <c r="I177" s="97"/>
      <c r="J177" s="97"/>
    </row>
    <row r="178" spans="1:10" ht="18.75" customHeight="1">
      <c r="A178" s="150" t="s">
        <v>180</v>
      </c>
      <c r="B178" s="32">
        <v>650</v>
      </c>
      <c r="C178" s="151">
        <v>6</v>
      </c>
      <c r="D178" s="152"/>
      <c r="E178" s="153"/>
      <c r="F178" s="153"/>
      <c r="G178" s="154">
        <f>G179</f>
        <v>550</v>
      </c>
      <c r="H178" s="154">
        <f>H179</f>
        <v>1694.6999999999998</v>
      </c>
      <c r="I178" s="97"/>
      <c r="J178" s="97"/>
    </row>
    <row r="179" spans="1:10" ht="29.25" customHeight="1">
      <c r="A179" s="145" t="s">
        <v>181</v>
      </c>
      <c r="B179" s="32">
        <v>650</v>
      </c>
      <c r="C179" s="146">
        <v>6</v>
      </c>
      <c r="D179" s="147">
        <v>5</v>
      </c>
      <c r="E179" s="149"/>
      <c r="F179" s="149"/>
      <c r="G179" s="155">
        <f>G180</f>
        <v>550</v>
      </c>
      <c r="H179" s="155">
        <f>H180+H186+H183</f>
        <v>1694.6999999999998</v>
      </c>
      <c r="I179" s="20"/>
      <c r="J179" s="20"/>
    </row>
    <row r="180" spans="1:10" ht="30.75" customHeight="1">
      <c r="A180" s="145" t="s">
        <v>182</v>
      </c>
      <c r="B180" s="32">
        <v>650</v>
      </c>
      <c r="C180" s="146">
        <v>6</v>
      </c>
      <c r="D180" s="147">
        <v>5</v>
      </c>
      <c r="E180" s="149">
        <v>4060089061</v>
      </c>
      <c r="F180" s="149"/>
      <c r="G180" s="155">
        <v>550</v>
      </c>
      <c r="H180" s="155">
        <v>550</v>
      </c>
      <c r="I180" s="97"/>
      <c r="J180" s="82"/>
    </row>
    <row r="181" spans="1:10" ht="30" customHeight="1">
      <c r="A181" s="145" t="s">
        <v>116</v>
      </c>
      <c r="B181" s="32">
        <v>650</v>
      </c>
      <c r="C181" s="146">
        <v>6</v>
      </c>
      <c r="D181" s="147">
        <v>5</v>
      </c>
      <c r="E181" s="149">
        <v>4060089061</v>
      </c>
      <c r="F181" s="149">
        <v>200</v>
      </c>
      <c r="G181" s="155">
        <v>550</v>
      </c>
      <c r="H181" s="155">
        <v>550</v>
      </c>
      <c r="I181" s="97"/>
      <c r="J181" s="82"/>
    </row>
    <row r="182" spans="1:10" ht="39" customHeight="1">
      <c r="A182" s="145" t="s">
        <v>97</v>
      </c>
      <c r="B182" s="32">
        <v>650</v>
      </c>
      <c r="C182" s="146">
        <v>6</v>
      </c>
      <c r="D182" s="147">
        <v>5</v>
      </c>
      <c r="E182" s="149">
        <v>4060089061</v>
      </c>
      <c r="F182" s="149">
        <v>240</v>
      </c>
      <c r="G182" s="155">
        <v>550</v>
      </c>
      <c r="H182" s="155">
        <v>550</v>
      </c>
      <c r="I182" s="97"/>
      <c r="J182" s="90"/>
    </row>
    <row r="183" spans="1:10" ht="39" customHeight="1">
      <c r="A183" s="145" t="s">
        <v>212</v>
      </c>
      <c r="B183" s="32">
        <v>650</v>
      </c>
      <c r="C183" s="146">
        <v>6</v>
      </c>
      <c r="D183" s="147">
        <v>5</v>
      </c>
      <c r="E183" s="149">
        <v>4060089062</v>
      </c>
      <c r="F183" s="149"/>
      <c r="G183" s="155"/>
      <c r="H183" s="155">
        <f>H184</f>
        <v>1058.3</v>
      </c>
      <c r="I183" s="97"/>
      <c r="J183" s="90"/>
    </row>
    <row r="184" spans="1:10" ht="39" customHeight="1">
      <c r="A184" s="145" t="s">
        <v>116</v>
      </c>
      <c r="B184" s="32">
        <v>650</v>
      </c>
      <c r="C184" s="146">
        <v>6</v>
      </c>
      <c r="D184" s="147">
        <v>5</v>
      </c>
      <c r="E184" s="149">
        <v>4060089062</v>
      </c>
      <c r="F184" s="149">
        <v>200</v>
      </c>
      <c r="G184" s="155"/>
      <c r="H184" s="155">
        <f>H185</f>
        <v>1058.3</v>
      </c>
      <c r="I184" s="97"/>
      <c r="J184" s="90"/>
    </row>
    <row r="185" spans="1:10" ht="39" customHeight="1">
      <c r="A185" s="145" t="s">
        <v>97</v>
      </c>
      <c r="B185" s="32">
        <v>650</v>
      </c>
      <c r="C185" s="146">
        <v>6</v>
      </c>
      <c r="D185" s="147">
        <v>5</v>
      </c>
      <c r="E185" s="149">
        <v>4060089062</v>
      </c>
      <c r="F185" s="149">
        <v>240</v>
      </c>
      <c r="G185" s="155"/>
      <c r="H185" s="155">
        <v>1058.3</v>
      </c>
      <c r="I185" s="97"/>
      <c r="J185" s="90"/>
    </row>
    <row r="186" spans="1:10" ht="18" customHeight="1">
      <c r="A186" s="70" t="s">
        <v>86</v>
      </c>
      <c r="B186" s="32">
        <v>650</v>
      </c>
      <c r="C186" s="146">
        <v>6</v>
      </c>
      <c r="D186" s="147">
        <v>5</v>
      </c>
      <c r="E186" s="109">
        <v>4060099990</v>
      </c>
      <c r="F186" s="149"/>
      <c r="G186" s="155"/>
      <c r="H186" s="155">
        <f>H187</f>
        <v>86.4</v>
      </c>
      <c r="I186" s="97"/>
      <c r="J186" s="90"/>
    </row>
    <row r="187" spans="1:10" ht="22.5" customHeight="1">
      <c r="A187" s="70" t="s">
        <v>116</v>
      </c>
      <c r="B187" s="32">
        <v>650</v>
      </c>
      <c r="C187" s="146">
        <v>6</v>
      </c>
      <c r="D187" s="147">
        <v>5</v>
      </c>
      <c r="E187" s="109">
        <v>4060099990</v>
      </c>
      <c r="F187" s="149">
        <v>200</v>
      </c>
      <c r="G187" s="155"/>
      <c r="H187" s="155">
        <f>H188</f>
        <v>86.4</v>
      </c>
      <c r="I187" s="97"/>
      <c r="J187" s="90"/>
    </row>
    <row r="188" spans="1:10" ht="39" customHeight="1">
      <c r="A188" s="70" t="s">
        <v>97</v>
      </c>
      <c r="B188" s="32">
        <v>650</v>
      </c>
      <c r="C188" s="146">
        <v>6</v>
      </c>
      <c r="D188" s="147">
        <v>5</v>
      </c>
      <c r="E188" s="109">
        <v>4060099990</v>
      </c>
      <c r="F188" s="149">
        <v>240</v>
      </c>
      <c r="G188" s="155"/>
      <c r="H188" s="155">
        <v>86.4</v>
      </c>
      <c r="I188" s="97"/>
      <c r="J188" s="90"/>
    </row>
    <row r="189" spans="1:10" ht="15.75" customHeight="1">
      <c r="A189" s="112" t="s">
        <v>114</v>
      </c>
      <c r="B189" s="32">
        <v>650</v>
      </c>
      <c r="C189" s="103">
        <v>8</v>
      </c>
      <c r="D189" s="107"/>
      <c r="E189" s="109"/>
      <c r="F189" s="109"/>
      <c r="G189" s="99">
        <f>G190+G210</f>
        <v>16047.1</v>
      </c>
      <c r="H189" s="99">
        <f>H190+H210</f>
        <v>16978.3</v>
      </c>
      <c r="I189" s="199">
        <v>26.5</v>
      </c>
      <c r="J189" s="139"/>
    </row>
    <row r="190" spans="1:10" ht="12.75">
      <c r="A190" s="112" t="s">
        <v>22</v>
      </c>
      <c r="B190" s="32">
        <v>650</v>
      </c>
      <c r="C190" s="136">
        <v>8</v>
      </c>
      <c r="D190" s="137">
        <v>1</v>
      </c>
      <c r="E190" s="138"/>
      <c r="F190" s="106"/>
      <c r="G190" s="99">
        <f>G191</f>
        <v>15317.1</v>
      </c>
      <c r="H190" s="99">
        <f>H191</f>
        <v>16248.3</v>
      </c>
      <c r="I190" s="139">
        <v>26.5</v>
      </c>
      <c r="J190" s="139"/>
    </row>
    <row r="191" spans="1:10" ht="17.25" customHeight="1">
      <c r="A191" s="77" t="s">
        <v>79</v>
      </c>
      <c r="B191" s="32">
        <v>650</v>
      </c>
      <c r="C191" s="113">
        <v>8</v>
      </c>
      <c r="D191" s="114">
        <v>1</v>
      </c>
      <c r="E191" s="66" t="s">
        <v>130</v>
      </c>
      <c r="F191" s="109"/>
      <c r="G191" s="97">
        <f>G192</f>
        <v>15317.1</v>
      </c>
      <c r="H191" s="97">
        <f>H192</f>
        <v>16248.3</v>
      </c>
      <c r="I191" s="139">
        <v>26.5</v>
      </c>
      <c r="J191" s="139"/>
    </row>
    <row r="192" spans="1:10" ht="25.5">
      <c r="A192" s="70" t="s">
        <v>91</v>
      </c>
      <c r="B192" s="32">
        <v>650</v>
      </c>
      <c r="C192" s="113">
        <v>8</v>
      </c>
      <c r="D192" s="114">
        <v>1</v>
      </c>
      <c r="E192" s="109">
        <v>4070000000</v>
      </c>
      <c r="F192" s="109"/>
      <c r="G192" s="97">
        <f>G196+G202+G207+G199</f>
        <v>15317.1</v>
      </c>
      <c r="H192" s="97">
        <f>H196+H202+H207+H199+H193</f>
        <v>16248.3</v>
      </c>
      <c r="I192" s="139">
        <v>26.5</v>
      </c>
      <c r="J192" s="139"/>
    </row>
    <row r="193" spans="1:10" ht="25.5">
      <c r="A193" s="145" t="s">
        <v>205</v>
      </c>
      <c r="B193" s="32">
        <v>650</v>
      </c>
      <c r="C193" s="113">
        <v>8</v>
      </c>
      <c r="D193" s="114">
        <v>1</v>
      </c>
      <c r="E193" s="109">
        <v>4070000700</v>
      </c>
      <c r="F193" s="109"/>
      <c r="G193" s="97"/>
      <c r="H193" s="97">
        <v>150</v>
      </c>
      <c r="I193" s="139"/>
      <c r="J193" s="139"/>
    </row>
    <row r="194" spans="1:10" ht="38.25">
      <c r="A194" s="70" t="s">
        <v>121</v>
      </c>
      <c r="B194" s="32">
        <v>650</v>
      </c>
      <c r="C194" s="113">
        <v>8</v>
      </c>
      <c r="D194" s="114">
        <v>1</v>
      </c>
      <c r="E194" s="109">
        <v>4070000700</v>
      </c>
      <c r="F194" s="109">
        <v>600</v>
      </c>
      <c r="G194" s="97"/>
      <c r="H194" s="97">
        <v>150</v>
      </c>
      <c r="I194" s="139"/>
      <c r="J194" s="139"/>
    </row>
    <row r="195" spans="1:10" ht="25.5">
      <c r="A195" s="145" t="s">
        <v>206</v>
      </c>
      <c r="B195" s="32">
        <v>650</v>
      </c>
      <c r="C195" s="113">
        <v>8</v>
      </c>
      <c r="D195" s="114">
        <v>1</v>
      </c>
      <c r="E195" s="109">
        <v>4070000700</v>
      </c>
      <c r="F195" s="109">
        <v>612</v>
      </c>
      <c r="G195" s="97"/>
      <c r="H195" s="97">
        <v>150</v>
      </c>
      <c r="I195" s="139"/>
      <c r="J195" s="139"/>
    </row>
    <row r="196" spans="1:10" ht="38.25">
      <c r="A196" s="79" t="s">
        <v>137</v>
      </c>
      <c r="B196" s="32">
        <v>650</v>
      </c>
      <c r="C196" s="113">
        <v>8</v>
      </c>
      <c r="D196" s="114">
        <v>1</v>
      </c>
      <c r="E196" s="109">
        <v>4070082520</v>
      </c>
      <c r="F196" s="81"/>
      <c r="G196" s="97">
        <v>26.5</v>
      </c>
      <c r="H196" s="97">
        <v>26.5</v>
      </c>
      <c r="I196" s="97">
        <v>26.5</v>
      </c>
      <c r="J196" s="139"/>
    </row>
    <row r="197" spans="1:10" ht="44.25" customHeight="1">
      <c r="A197" s="70" t="s">
        <v>121</v>
      </c>
      <c r="B197" s="32">
        <v>650</v>
      </c>
      <c r="C197" s="113">
        <v>8</v>
      </c>
      <c r="D197" s="114">
        <v>1</v>
      </c>
      <c r="E197" s="109">
        <v>4070082520</v>
      </c>
      <c r="F197" s="67">
        <v>600</v>
      </c>
      <c r="G197" s="97">
        <v>26.5</v>
      </c>
      <c r="H197" s="97">
        <v>26.5</v>
      </c>
      <c r="I197" s="97">
        <v>26.5</v>
      </c>
      <c r="J197" s="139"/>
    </row>
    <row r="198" spans="1:10" ht="63.75">
      <c r="A198" s="70" t="s">
        <v>123</v>
      </c>
      <c r="B198" s="32">
        <v>650</v>
      </c>
      <c r="C198" s="113">
        <v>8</v>
      </c>
      <c r="D198" s="114">
        <v>1</v>
      </c>
      <c r="E198" s="109">
        <v>4070082520</v>
      </c>
      <c r="F198" s="110">
        <v>611</v>
      </c>
      <c r="G198" s="97">
        <v>26.5</v>
      </c>
      <c r="H198" s="97">
        <v>26.5</v>
      </c>
      <c r="I198" s="97">
        <v>26.5</v>
      </c>
      <c r="J198" s="139"/>
    </row>
    <row r="199" spans="1:10" ht="38.25">
      <c r="A199" s="79" t="s">
        <v>137</v>
      </c>
      <c r="B199" s="32">
        <v>650</v>
      </c>
      <c r="C199" s="113">
        <v>8</v>
      </c>
      <c r="D199" s="114">
        <v>1</v>
      </c>
      <c r="E199" s="110" t="s">
        <v>204</v>
      </c>
      <c r="F199" s="110"/>
      <c r="G199" s="97">
        <v>4.7</v>
      </c>
      <c r="H199" s="97">
        <v>4.7</v>
      </c>
      <c r="I199" s="139"/>
      <c r="J199" s="139"/>
    </row>
    <row r="200" spans="1:10" ht="38.25">
      <c r="A200" s="70" t="s">
        <v>121</v>
      </c>
      <c r="B200" s="32">
        <v>650</v>
      </c>
      <c r="C200" s="113">
        <v>8</v>
      </c>
      <c r="D200" s="114">
        <v>1</v>
      </c>
      <c r="E200" s="110" t="s">
        <v>204</v>
      </c>
      <c r="F200" s="67">
        <v>600</v>
      </c>
      <c r="G200" s="97">
        <v>4.7</v>
      </c>
      <c r="H200" s="97">
        <v>4.7</v>
      </c>
      <c r="I200" s="139"/>
      <c r="J200" s="139"/>
    </row>
    <row r="201" spans="1:10" ht="63.75">
      <c r="A201" s="70" t="s">
        <v>123</v>
      </c>
      <c r="B201" s="32">
        <v>650</v>
      </c>
      <c r="C201" s="113">
        <v>8</v>
      </c>
      <c r="D201" s="114">
        <v>1</v>
      </c>
      <c r="E201" s="110" t="s">
        <v>204</v>
      </c>
      <c r="F201" s="110">
        <v>611</v>
      </c>
      <c r="G201" s="97">
        <v>4.7</v>
      </c>
      <c r="H201" s="97">
        <v>4.7</v>
      </c>
      <c r="I201" s="139"/>
      <c r="J201" s="139"/>
    </row>
    <row r="202" spans="1:10" ht="25.5">
      <c r="A202" s="70" t="s">
        <v>92</v>
      </c>
      <c r="B202" s="32">
        <v>650</v>
      </c>
      <c r="C202" s="95">
        <v>8</v>
      </c>
      <c r="D202" s="107">
        <v>1</v>
      </c>
      <c r="E202" s="109">
        <v>4070000590</v>
      </c>
      <c r="F202" s="109"/>
      <c r="G202" s="97">
        <f aca="true" t="shared" si="11" ref="G202:H204">G203</f>
        <v>15138.1</v>
      </c>
      <c r="H202" s="97">
        <f t="shared" si="11"/>
        <v>15670.099999999999</v>
      </c>
      <c r="I202" s="139"/>
      <c r="J202" s="139"/>
    </row>
    <row r="203" spans="1:10" ht="38.25">
      <c r="A203" s="70" t="s">
        <v>121</v>
      </c>
      <c r="B203" s="32">
        <v>650</v>
      </c>
      <c r="C203" s="95">
        <v>8</v>
      </c>
      <c r="D203" s="107">
        <v>1</v>
      </c>
      <c r="E203" s="109">
        <v>4070000590</v>
      </c>
      <c r="F203" s="109">
        <v>600</v>
      </c>
      <c r="G203" s="97">
        <f t="shared" si="11"/>
        <v>15138.1</v>
      </c>
      <c r="H203" s="97">
        <f t="shared" si="11"/>
        <v>15670.099999999999</v>
      </c>
      <c r="I203" s="139"/>
      <c r="J203" s="139"/>
    </row>
    <row r="204" spans="1:10" ht="12.75">
      <c r="A204" s="70" t="s">
        <v>122</v>
      </c>
      <c r="B204" s="32">
        <v>650</v>
      </c>
      <c r="C204" s="95">
        <v>8</v>
      </c>
      <c r="D204" s="107">
        <v>1</v>
      </c>
      <c r="E204" s="109">
        <v>4070000590</v>
      </c>
      <c r="F204" s="109">
        <v>610</v>
      </c>
      <c r="G204" s="97">
        <f t="shared" si="11"/>
        <v>15138.1</v>
      </c>
      <c r="H204" s="97">
        <f>H205+H206</f>
        <v>15670.099999999999</v>
      </c>
      <c r="I204" s="139"/>
      <c r="J204" s="139"/>
    </row>
    <row r="205" spans="1:10" ht="63.75">
      <c r="A205" s="70" t="s">
        <v>123</v>
      </c>
      <c r="B205" s="32">
        <v>650</v>
      </c>
      <c r="C205" s="95">
        <v>8</v>
      </c>
      <c r="D205" s="107">
        <v>1</v>
      </c>
      <c r="E205" s="109">
        <v>4070000590</v>
      </c>
      <c r="F205" s="109">
        <v>611</v>
      </c>
      <c r="G205" s="97">
        <v>15138.1</v>
      </c>
      <c r="H205" s="97">
        <v>15115.8</v>
      </c>
      <c r="I205" s="139"/>
      <c r="J205" s="139"/>
    </row>
    <row r="206" spans="1:10" ht="25.5">
      <c r="A206" s="145" t="s">
        <v>206</v>
      </c>
      <c r="B206" s="32">
        <v>650</v>
      </c>
      <c r="C206" s="95">
        <v>8</v>
      </c>
      <c r="D206" s="107">
        <v>1</v>
      </c>
      <c r="E206" s="109">
        <v>4070000590</v>
      </c>
      <c r="F206" s="109">
        <v>612</v>
      </c>
      <c r="G206" s="97"/>
      <c r="H206" s="97">
        <v>554.3</v>
      </c>
      <c r="I206" s="139"/>
      <c r="J206" s="139"/>
    </row>
    <row r="207" spans="1:10" ht="29.25" customHeight="1">
      <c r="A207" s="70" t="s">
        <v>93</v>
      </c>
      <c r="B207" s="32">
        <v>650</v>
      </c>
      <c r="C207" s="95">
        <v>8</v>
      </c>
      <c r="D207" s="107">
        <v>1</v>
      </c>
      <c r="E207" s="109">
        <v>4070020700</v>
      </c>
      <c r="F207" s="109"/>
      <c r="G207" s="97">
        <f>G208</f>
        <v>147.8</v>
      </c>
      <c r="H207" s="97">
        <f>H208</f>
        <v>397</v>
      </c>
      <c r="I207" s="139"/>
      <c r="J207" s="139"/>
    </row>
    <row r="208" spans="1:10" ht="25.5" customHeight="1">
      <c r="A208" s="70" t="s">
        <v>116</v>
      </c>
      <c r="B208" s="32">
        <v>650</v>
      </c>
      <c r="C208" s="95">
        <v>8</v>
      </c>
      <c r="D208" s="107">
        <v>1</v>
      </c>
      <c r="E208" s="109">
        <v>4070020700</v>
      </c>
      <c r="F208" s="109">
        <v>200</v>
      </c>
      <c r="G208" s="97">
        <f>G209</f>
        <v>147.8</v>
      </c>
      <c r="H208" s="97">
        <f>H209</f>
        <v>397</v>
      </c>
      <c r="I208" s="139"/>
      <c r="J208" s="139"/>
    </row>
    <row r="209" spans="1:10" ht="38.25">
      <c r="A209" s="70" t="s">
        <v>97</v>
      </c>
      <c r="B209" s="32">
        <v>650</v>
      </c>
      <c r="C209" s="95">
        <v>8</v>
      </c>
      <c r="D209" s="107">
        <v>1</v>
      </c>
      <c r="E209" s="109">
        <v>4070020700</v>
      </c>
      <c r="F209" s="109">
        <v>240</v>
      </c>
      <c r="G209" s="97">
        <v>147.8</v>
      </c>
      <c r="H209" s="97">
        <v>397</v>
      </c>
      <c r="I209" s="140"/>
      <c r="J209" s="140"/>
    </row>
    <row r="210" spans="1:10" ht="30.75" customHeight="1">
      <c r="A210" s="102" t="s">
        <v>158</v>
      </c>
      <c r="B210" s="32">
        <v>650</v>
      </c>
      <c r="C210" s="104">
        <v>8</v>
      </c>
      <c r="D210" s="104">
        <v>4</v>
      </c>
      <c r="E210" s="106"/>
      <c r="F210" s="106"/>
      <c r="G210" s="99">
        <f aca="true" t="shared" si="12" ref="G210:H214">G211</f>
        <v>730</v>
      </c>
      <c r="H210" s="99">
        <f t="shared" si="12"/>
        <v>730</v>
      </c>
      <c r="I210" s="21"/>
      <c r="J210" s="21"/>
    </row>
    <row r="211" spans="1:10" ht="25.5">
      <c r="A211" s="70" t="s">
        <v>91</v>
      </c>
      <c r="B211" s="32">
        <v>650</v>
      </c>
      <c r="C211" s="107">
        <v>8</v>
      </c>
      <c r="D211" s="107">
        <v>4</v>
      </c>
      <c r="E211" s="109">
        <v>4070000000</v>
      </c>
      <c r="F211" s="109"/>
      <c r="G211" s="97">
        <f t="shared" si="12"/>
        <v>730</v>
      </c>
      <c r="H211" s="97">
        <f t="shared" si="12"/>
        <v>730</v>
      </c>
      <c r="I211" s="21"/>
      <c r="J211" s="21"/>
    </row>
    <row r="212" spans="1:10" ht="38.25">
      <c r="A212" s="70" t="s">
        <v>200</v>
      </c>
      <c r="B212" s="32">
        <v>650</v>
      </c>
      <c r="C212" s="107">
        <v>8</v>
      </c>
      <c r="D212" s="107">
        <v>4</v>
      </c>
      <c r="E212" s="109">
        <v>4070089031</v>
      </c>
      <c r="F212" s="109"/>
      <c r="G212" s="97">
        <f t="shared" si="12"/>
        <v>730</v>
      </c>
      <c r="H212" s="97">
        <f t="shared" si="12"/>
        <v>730</v>
      </c>
      <c r="I212" s="100"/>
      <c r="J212" s="100"/>
    </row>
    <row r="213" spans="1:10" ht="12.75">
      <c r="A213" s="70" t="s">
        <v>159</v>
      </c>
      <c r="B213" s="32">
        <v>650</v>
      </c>
      <c r="C213" s="107">
        <v>8</v>
      </c>
      <c r="D213" s="107">
        <v>4</v>
      </c>
      <c r="E213" s="109">
        <v>4070089031</v>
      </c>
      <c r="F213" s="109"/>
      <c r="G213" s="97">
        <f t="shared" si="12"/>
        <v>730</v>
      </c>
      <c r="H213" s="97">
        <f t="shared" si="12"/>
        <v>730</v>
      </c>
      <c r="I213" s="21"/>
      <c r="J213" s="21"/>
    </row>
    <row r="214" spans="1:10" ht="38.25">
      <c r="A214" s="70" t="s">
        <v>121</v>
      </c>
      <c r="B214" s="32">
        <v>650</v>
      </c>
      <c r="C214" s="107">
        <v>8</v>
      </c>
      <c r="D214" s="107">
        <v>4</v>
      </c>
      <c r="E214" s="109">
        <v>4070089031</v>
      </c>
      <c r="F214" s="109">
        <v>600</v>
      </c>
      <c r="G214" s="97">
        <f t="shared" si="12"/>
        <v>730</v>
      </c>
      <c r="H214" s="97">
        <f t="shared" si="12"/>
        <v>730</v>
      </c>
      <c r="I214" s="21"/>
      <c r="J214" s="21"/>
    </row>
    <row r="215" spans="1:10" ht="63.75">
      <c r="A215" s="70" t="s">
        <v>160</v>
      </c>
      <c r="B215" s="32">
        <v>650</v>
      </c>
      <c r="C215" s="107">
        <v>8</v>
      </c>
      <c r="D215" s="107">
        <v>4</v>
      </c>
      <c r="E215" s="109">
        <v>4070089031</v>
      </c>
      <c r="F215" s="109">
        <v>630</v>
      </c>
      <c r="G215" s="97">
        <v>730</v>
      </c>
      <c r="H215" s="97">
        <v>730</v>
      </c>
      <c r="I215" s="21"/>
      <c r="J215" s="21"/>
    </row>
    <row r="216" spans="1:10" ht="12.75">
      <c r="A216" s="112" t="s">
        <v>28</v>
      </c>
      <c r="B216" s="32">
        <v>650</v>
      </c>
      <c r="C216" s="103">
        <v>11</v>
      </c>
      <c r="D216" s="104"/>
      <c r="E216" s="115"/>
      <c r="F216" s="109"/>
      <c r="G216" s="99">
        <f>G217</f>
        <v>119.3</v>
      </c>
      <c r="H216" s="99">
        <f>H217</f>
        <v>119.3</v>
      </c>
      <c r="I216" s="21"/>
      <c r="J216" s="21"/>
    </row>
    <row r="217" spans="1:10" ht="12.75">
      <c r="A217" s="50" t="s">
        <v>54</v>
      </c>
      <c r="B217" s="32">
        <v>650</v>
      </c>
      <c r="C217" s="95">
        <v>11</v>
      </c>
      <c r="D217" s="107">
        <v>1</v>
      </c>
      <c r="E217" s="109"/>
      <c r="F217" s="109"/>
      <c r="G217" s="97">
        <f>G218</f>
        <v>119.3</v>
      </c>
      <c r="H217" s="97">
        <f>H218</f>
        <v>119.3</v>
      </c>
      <c r="I217" s="21"/>
      <c r="J217" s="21"/>
    </row>
    <row r="218" spans="1:10" ht="12.75">
      <c r="A218" s="70" t="s">
        <v>117</v>
      </c>
      <c r="B218" s="32">
        <v>650</v>
      </c>
      <c r="C218" s="95">
        <v>11</v>
      </c>
      <c r="D218" s="107">
        <v>1</v>
      </c>
      <c r="E218" s="109">
        <v>4100000000</v>
      </c>
      <c r="F218" s="109"/>
      <c r="G218" s="97">
        <f>G220</f>
        <v>119.3</v>
      </c>
      <c r="H218" s="97">
        <f>H220</f>
        <v>119.3</v>
      </c>
      <c r="I218" s="21"/>
      <c r="J218" s="21"/>
    </row>
    <row r="219" spans="1:10" ht="38.25">
      <c r="A219" s="70" t="s">
        <v>118</v>
      </c>
      <c r="B219" s="32">
        <v>650</v>
      </c>
      <c r="C219" s="95">
        <v>11</v>
      </c>
      <c r="D219" s="107">
        <v>1</v>
      </c>
      <c r="E219" s="109">
        <v>4100020800</v>
      </c>
      <c r="F219" s="109"/>
      <c r="G219" s="97">
        <f>G220</f>
        <v>119.3</v>
      </c>
      <c r="H219" s="97">
        <f>H220</f>
        <v>119.3</v>
      </c>
      <c r="I219" s="21"/>
      <c r="J219" s="21"/>
    </row>
    <row r="220" spans="1:10" ht="38.25">
      <c r="A220" s="70" t="s">
        <v>116</v>
      </c>
      <c r="B220" s="32">
        <v>650</v>
      </c>
      <c r="C220" s="95">
        <v>11</v>
      </c>
      <c r="D220" s="107">
        <v>1</v>
      </c>
      <c r="E220" s="109">
        <v>4100020800</v>
      </c>
      <c r="F220" s="109">
        <v>200</v>
      </c>
      <c r="G220" s="97">
        <f>G221</f>
        <v>119.3</v>
      </c>
      <c r="H220" s="97">
        <f>H221</f>
        <v>119.3</v>
      </c>
      <c r="I220" s="21"/>
      <c r="J220" s="21"/>
    </row>
    <row r="221" spans="1:10" ht="38.25">
      <c r="A221" s="70" t="s">
        <v>97</v>
      </c>
      <c r="B221" s="32">
        <v>650</v>
      </c>
      <c r="C221" s="95">
        <v>11</v>
      </c>
      <c r="D221" s="107">
        <v>1</v>
      </c>
      <c r="E221" s="109">
        <v>4100020800</v>
      </c>
      <c r="F221" s="109">
        <v>240</v>
      </c>
      <c r="G221" s="97">
        <v>119.3</v>
      </c>
      <c r="H221" s="97">
        <v>119.3</v>
      </c>
      <c r="I221" s="21"/>
      <c r="J221" s="21"/>
    </row>
    <row r="222" spans="1:10" ht="12.75">
      <c r="A222" s="112" t="s">
        <v>71</v>
      </c>
      <c r="B222" s="21"/>
      <c r="C222" s="98"/>
      <c r="D222" s="98"/>
      <c r="E222" s="98"/>
      <c r="F222" s="98"/>
      <c r="G222" s="100" t="e">
        <f>G216+G189+G153+G111+G81+G72+G22+G178</f>
        <v>#REF!</v>
      </c>
      <c r="H222" s="100">
        <f>H216+H189+H178+H153+H111+H81+H72+H22</f>
        <v>120636.49999999999</v>
      </c>
      <c r="I222" s="90">
        <f>I189+I102+I82+I72</f>
        <v>1037.6</v>
      </c>
      <c r="J222" s="90">
        <f>J189+J102+J81+J72</f>
        <v>986.0999999999999</v>
      </c>
    </row>
  </sheetData>
  <sheetProtection/>
  <mergeCells count="11">
    <mergeCell ref="E7:J7"/>
    <mergeCell ref="F8:J8"/>
    <mergeCell ref="I1:J1"/>
    <mergeCell ref="C2:J2"/>
    <mergeCell ref="E3:J3"/>
    <mergeCell ref="F4:J4"/>
    <mergeCell ref="A12:I12"/>
    <mergeCell ref="A10:I10"/>
    <mergeCell ref="A11:I11"/>
    <mergeCell ref="I5:J5"/>
    <mergeCell ref="C6:J6"/>
  </mergeCells>
  <printOptions/>
  <pageMargins left="0.75" right="0.18" top="0.16" bottom="0.1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Дмитриева, Любовь Карбаевна</cp:lastModifiedBy>
  <cp:lastPrinted>2023-09-05T07:34:13Z</cp:lastPrinted>
  <dcterms:created xsi:type="dcterms:W3CDTF">2007-10-01T08:39:13Z</dcterms:created>
  <dcterms:modified xsi:type="dcterms:W3CDTF">2023-09-05T07:51:50Z</dcterms:modified>
  <cp:category/>
  <cp:version/>
  <cp:contentType/>
  <cp:contentStatus/>
</cp:coreProperties>
</file>